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65" activeTab="0"/>
  </bookViews>
  <sheets>
    <sheet name="CHAP8" sheetId="1" r:id="rId1"/>
    <sheet name="Actual" sheetId="2" r:id="rId2"/>
    <sheet name="LIFE0" sheetId="3" r:id="rId3"/>
    <sheet name="LIFE1" sheetId="4" r:id="rId4"/>
    <sheet name="LIFE2" sheetId="5" r:id="rId5"/>
    <sheet name="LIFE.5" sheetId="6" r:id="rId6"/>
    <sheet name="PERM1" sheetId="7" r:id="rId7"/>
    <sheet name="PERM2" sheetId="8" r:id="rId8"/>
  </sheets>
  <definedNames>
    <definedName name="\0">'CHAP8'!$J$3</definedName>
    <definedName name="\a">'CHAP8'!$J$3</definedName>
    <definedName name="\t">'CHAP8'!$P$1</definedName>
    <definedName name="__123Graph_A" hidden="1">'CHAP8'!$C$92:$C$157</definedName>
    <definedName name="__123Graph_ALIFE0" hidden="1">'CHAP8'!$C$92:$C$157</definedName>
    <definedName name="__123Graph_ALIFE2" hidden="1">'CHAP8'!$C$92:$C$157</definedName>
    <definedName name="__123Graph_APERM1" hidden="1">'CHAP8'!$S$92:$S$122</definedName>
    <definedName name="__123Graph_APERM2" hidden="1">'CHAP8'!$R$92:$R$122</definedName>
    <definedName name="__123Graph_BLIFE1" hidden="1">'CHAP8'!$I$92:$I$157</definedName>
    <definedName name="__123Graph_BPERM1" hidden="1">'CHAP8'!$R$92:$R$122</definedName>
    <definedName name="__123Graph_BPERM2" hidden="1">'CHAP8'!$U$92:$U$122</definedName>
    <definedName name="__123Graph_CLIFE1" hidden="1">'CHAP8'!$J$92:$J$157</definedName>
    <definedName name="__123Graph_CPERM1" hidden="1">'CHAP8'!$T$92:$T$122</definedName>
    <definedName name="__123Graph_CPERM2" hidden="1">'CHAP8'!$V$92:$V$122</definedName>
    <definedName name="__123Graph_D" hidden="1">'CHAP8'!$G$92:$G$157</definedName>
    <definedName name="__123Graph_DLIFE.5" hidden="1">'CHAP8'!$G$92:$G$157</definedName>
    <definedName name="__123Graph_DLIFE1" hidden="1">'CHAP8'!$G$92:$G$157</definedName>
    <definedName name="__123Graph_DLIFE2" hidden="1">'CHAP8'!$G$92:$G$157</definedName>
    <definedName name="__123Graph_DPERM1" hidden="1">'CHAP8'!$V$92:$V$122</definedName>
    <definedName name="__123Graph_DPERM2" hidden="1">'CHAP8'!$W$92:$W$122</definedName>
    <definedName name="__123Graph_E" hidden="1">'CHAP8'!$E$92:$E$157</definedName>
    <definedName name="__123Graph_ELIFE0" hidden="1">'CHAP8'!$E$92:$E$157</definedName>
    <definedName name="__123Graph_ELIFE2" hidden="1">'CHAP8'!$E$92:$E$157</definedName>
    <definedName name="__123Graph_EPERM2" hidden="1">'CHAP8'!$X$92:$X$122</definedName>
    <definedName name="__123Graph_F" hidden="1">'CHAP8'!$F$92:$F$157</definedName>
    <definedName name="__123Graph_FLIFE.5" hidden="1">'CHAP8'!$F$92:$F$157</definedName>
    <definedName name="__123Graph_FLIFE1" hidden="1">'CHAP8'!$E$92:$E$157</definedName>
    <definedName name="__123Graph_FLIFE2" hidden="1">'CHAP8'!$F$92:$F$157</definedName>
    <definedName name="__123Graph_FPERM2" hidden="1">'CHAP8'!$Y$92:$Y$122</definedName>
    <definedName name="__123Graph_LBL_A" hidden="1">'CHAP8'!$F$212:$F$215</definedName>
    <definedName name="__123Graph_LBL_ALIFE0" hidden="1">'CHAP8'!$F$205:$F$215</definedName>
    <definedName name="__123Graph_LBL_ALIFE2" hidden="1">'CHAP8'!$F$212:$F$215</definedName>
    <definedName name="__123Graph_LBL_APERM1" hidden="1">'CHAP8'!$A$60:$A$64</definedName>
    <definedName name="__123Graph_LBL_APERM2" hidden="1">'CHAP8'!$E$60:$E$84</definedName>
    <definedName name="__123Graph_LBL_BLIFE1" hidden="1">'CHAP8'!$D$212:$D$215</definedName>
    <definedName name="__123Graph_LBL_BPERM1" hidden="1">'CHAP8'!$B$60:$B$64</definedName>
    <definedName name="__123Graph_LBL_BPERM2" hidden="1">'CHAP8'!$F$60:$F$81</definedName>
    <definedName name="__123Graph_LBL_CLIFE1" hidden="1">'CHAP8'!$B$212:$B$238</definedName>
    <definedName name="__123Graph_LBL_CPERM1" hidden="1">'CHAP8'!$C$60:$C$81</definedName>
    <definedName name="__123Graph_LBL_CPERM2" hidden="1">'CHAP8'!$G$60:$G$84</definedName>
    <definedName name="__123Graph_LBL_D" hidden="1">'CHAP8'!$C$212:$C$247</definedName>
    <definedName name="__123Graph_LBL_DLIFE.5" hidden="1">'CHAP8'!$A$212:$A$248</definedName>
    <definedName name="__123Graph_LBL_DLIFE1" hidden="1">'CHAP8'!$C$212:$C$247</definedName>
    <definedName name="__123Graph_LBL_DLIFE2" hidden="1">'CHAP8'!$C$212:$C$247</definedName>
    <definedName name="__123Graph_LBL_DPERM1" hidden="1">'CHAP8'!$D$60:$D$84</definedName>
    <definedName name="__123Graph_LBL_E" hidden="1">'CHAP8'!$E$216:$E$248</definedName>
    <definedName name="__123Graph_LBL_ELIFE0" hidden="1">'CHAP8'!$E$216:$E$248</definedName>
    <definedName name="__123Graph_LBL_ELIFE2" hidden="1">'CHAP8'!$E$216:$E$248</definedName>
    <definedName name="__123Graph_LBL_F" hidden="1">'CHAP8'!$D$216:$D$248</definedName>
    <definedName name="__123Graph_LBL_FLIFE.5" hidden="1">'CHAP8'!$D$216:$D$248</definedName>
    <definedName name="__123Graph_LBL_FLIFE1" hidden="1">'CHAP8'!$E$212:$E$248</definedName>
    <definedName name="__123Graph_LBL_FLIFE2" hidden="1">'CHAP8'!$D$216:$D$248</definedName>
    <definedName name="__123Graph_X" hidden="1">'CHAP8'!$A$92:$A$157</definedName>
    <definedName name="__123Graph_XLIFE.5" hidden="1">'CHAP8'!$A$92:$A$157</definedName>
    <definedName name="__123Graph_XLIFE0" hidden="1">'CHAP8'!$A$92:$A$157</definedName>
    <definedName name="__123Graph_XLIFE1" hidden="1">'CHAP8'!$A$92:$A$157</definedName>
    <definedName name="__123Graph_XLIFE2" hidden="1">'CHAP8'!$A$92:$A$157</definedName>
    <definedName name="__123Graph_XPERM1" hidden="1">'CHAP8'!$Q$92:$Q$123</definedName>
    <definedName name="__123Graph_XPERM2" hidden="1">'CHAP8'!$Q$92:$Q$123</definedName>
    <definedName name="_Fill" hidden="1">'CHAP8'!$A$92:$A$158</definedName>
    <definedName name="_Regression_Int" localSheetId="0" hidden="1">1</definedName>
    <definedName name="AGEE">'CHAP8'!$F$32</definedName>
    <definedName name="AGEE0">'CHAP8'!$G$32</definedName>
    <definedName name="AGEEDO">'CHAP8'!$J$26</definedName>
    <definedName name="AGEETOLER1">'CHAP8'!$C$167</definedName>
    <definedName name="AGEETOLER2">'CHAP8'!$D$167</definedName>
    <definedName name="AGER">'CHAP8'!$F$33</definedName>
    <definedName name="AGER0">'CHAP8'!$G$33</definedName>
    <definedName name="AGERDO">'CHAP8'!$J$34</definedName>
    <definedName name="AGERTOLER1">'CHAP8'!$C$168</definedName>
    <definedName name="AGERTOLER2">'CHAP8'!$D$168</definedName>
    <definedName name="ANS">'CHAP8'!$J$1</definedName>
    <definedName name="_xlnm.Print_Area" localSheetId="0">'CHAP8'!$A$193:$G$210</definedName>
    <definedName name="C_">'CHAP8'!$F$43</definedName>
    <definedName name="C0">'CHAP8'!$G$43</definedName>
    <definedName name="CDO">'CHAP8'!$S$22</definedName>
    <definedName name="CHANGE">'CHAP8'!$J$22</definedName>
    <definedName name="CHANGE2">'CHAP8'!$S$18</definedName>
    <definedName name="CI">'CHAP8'!$F$45</definedName>
    <definedName name="CI0">'CHAP8'!$G$45</definedName>
    <definedName name="CIDO">'CHAP8'!$S$36</definedName>
    <definedName name="CITOLER1">'CHAP8'!$C$175</definedName>
    <definedName name="CITOLER2">'CHAP8'!$D$175</definedName>
    <definedName name="CLEAR1">'CHAP8'!$J$76</definedName>
    <definedName name="CLEAR2">'CHAP8'!$S$46</definedName>
    <definedName name="CTOLER1">'CHAP8'!$C$173</definedName>
    <definedName name="CTOLER2">'CHAP8'!$D$173</definedName>
    <definedName name="DEMO">'CHAP8'!$AA$8</definedName>
    <definedName name="DEMO2">'CHAP8'!$AG$8</definedName>
    <definedName name="Imprimir_área_IM" localSheetId="0">'CHAP8'!$A$193:$G$210</definedName>
    <definedName name="INTERACT">'CHAP8'!$J$17</definedName>
    <definedName name="INTERACT2">'CHAP8'!$S$13</definedName>
    <definedName name="MBCHANGE">'CHAP8'!$J$19</definedName>
    <definedName name="MBCHANGE2">'CHAP8'!$S$15</definedName>
    <definedName name="MBINTERACT">'CHAP8'!$K$14</definedName>
    <definedName name="MBINTERACT2">'CHAP8'!$T$10</definedName>
    <definedName name="MBMODE">'CHAP8'!$J$9</definedName>
    <definedName name="MBMODE2">'CHAP8'!$K$9</definedName>
    <definedName name="MBQUESTIONS">'CHAP8'!$M$19</definedName>
    <definedName name="MBQUESTIONS2">'CHAP8'!$V$15</definedName>
    <definedName name="MBVIEW">'CHAP8'!$K$19</definedName>
    <definedName name="MBVIEW2">'CHAP8'!$T$15</definedName>
    <definedName name="MODE">'CHAP8'!$J$12</definedName>
    <definedName name="MODE2">'CHAP8'!$S$8</definedName>
    <definedName name="MODEL">'CHAP8'!$J$7</definedName>
    <definedName name="MORE">'CHAP8'!$J$79</definedName>
    <definedName name="MORE2">'CHAP8'!$S$49</definedName>
    <definedName name="MPC">'CHAP8'!$F$24</definedName>
    <definedName name="MPC0">'CHAP8'!$G$24</definedName>
    <definedName name="MW">'CHAP8'!$E$90</definedName>
    <definedName name="MW0">'CHAP8'!$F$90</definedName>
    <definedName name="OPEN">'CHAP8'!$J$89</definedName>
    <definedName name="PA">'CHAP8'!$AC$3</definedName>
    <definedName name="PC">'CHAP8'!$F$23</definedName>
    <definedName name="PC0">'CHAP8'!$G$23</definedName>
    <definedName name="PS">'CHAP8'!$F$23</definedName>
    <definedName name="QUESTIONS">'CHAP8'!$S$55</definedName>
    <definedName name="QUESTIONS2">'CHAP8'!$S$62</definedName>
    <definedName name="RESET">'CHAP8'!$J$87</definedName>
    <definedName name="RESET2">'CHAP8'!$S$53</definedName>
    <definedName name="SY">'CHAP8'!$F$25</definedName>
    <definedName name="SY0">'CHAP8'!$G$25</definedName>
    <definedName name="TEXT1">'CHAP8'!$A$30</definedName>
    <definedName name="TEXT2">'CHAP8'!$A$31</definedName>
    <definedName name="TEXT3">'CHAP8'!$A$32</definedName>
    <definedName name="TEXT4">'CHAP8'!$A$33</definedName>
    <definedName name="TEXT4.5">'CHAP8'!$A$34</definedName>
    <definedName name="TEXT4.7">'CHAP8'!$A$35</definedName>
    <definedName name="TEXT5">'CHAP8'!$A$162</definedName>
    <definedName name="TEXT6">'CHAP8'!$A$51</definedName>
    <definedName name="TEXT7">'CHAP8'!$A$52</definedName>
    <definedName name="TEXT8">'CHAP8'!$A$53</definedName>
    <definedName name="TEXT9">'CHAP8'!$A$54</definedName>
    <definedName name="THETA">'CHAP8'!$F$44</definedName>
    <definedName name="THETA0">'CHAP8'!$G$44</definedName>
    <definedName name="THETADO">'CHAP8'!$S$29</definedName>
    <definedName name="THETATOLER1">'CHAP8'!$C$174</definedName>
    <definedName name="THETATOLER2">'CHAP8'!$D$174</definedName>
    <definedName name="TOLER">'CHAP8'!$S$4</definedName>
    <definedName name="VIEW">'CHAP8'!$J$83</definedName>
    <definedName name="VIEW2">'CHAP8'!$AM$8</definedName>
    <definedName name="WP">'CHAP8'!$AC$2</definedName>
    <definedName name="WR">'CHAP8'!$F$36</definedName>
    <definedName name="WR0">'CHAP8'!$G$36</definedName>
    <definedName name="WRDO">'CHAP8'!$J$69</definedName>
    <definedName name="WRMAX">'CHAP8'!$F$23</definedName>
    <definedName name="WRTOLER1">'CHAP8'!$C$171</definedName>
    <definedName name="WRTOLER2">'CHAP8'!$D$171</definedName>
    <definedName name="YL">'CHAP8'!$F$35</definedName>
    <definedName name="YL0">'CHAP8'!$G$35</definedName>
    <definedName name="YL1">'CHAP8'!$F$34</definedName>
    <definedName name="YL10">'CHAP8'!$G$34</definedName>
    <definedName name="YL1DO">'CHAP8'!$J$62</definedName>
    <definedName name="YL1TOLER1">'CHAP8'!$C$169</definedName>
    <definedName name="YL1TOLER2">'CHAP8'!$D$169</definedName>
    <definedName name="YLDO">'CHAP8'!$J$55</definedName>
    <definedName name="YLTOLER1">'CHAP8'!$C$170</definedName>
    <definedName name="YLTOLER2">'CHAP8'!$D$170</definedName>
  </definedNames>
  <calcPr fullCalcOnLoad="1"/>
</workbook>
</file>

<file path=xl/sharedStrings.xml><?xml version="1.0" encoding="utf-8"?>
<sst xmlns="http://schemas.openxmlformats.org/spreadsheetml/2006/main" count="245" uniqueCount="142">
  <si>
    <t>-</t>
  </si>
  <si>
    <t>Elija un encabezamiento del menú...</t>
  </si>
  <si>
    <t>Tome el control de la plantilla: Use Alt-A para reiniciar...</t>
  </si>
  <si>
    <t xml:space="preserve">   El consumo es la parte más amplia y estable de la demanda agregada.</t>
  </si>
  <si>
    <t xml:space="preserve">Tiende a moverse junto con la renta. Esta tendencia viene caracterizada </t>
  </si>
  <si>
    <t>por la función de consumo lineal (C = Cbar + c*Y). Esta sencilla rela-</t>
  </si>
  <si>
    <t>ción nos ha servido para desarrollar el análisis IS-LM en los capítulos</t>
  </si>
  <si>
    <t>siguientes. Pero puede ser engañosa, como encontró Simon Kuznets (véase</t>
  </si>
  <si>
    <t>en el manual).</t>
  </si>
  <si>
    <t>rentas a lo largo de sus vidas para mantener, más o menos, un nivel es-</t>
  </si>
  <si>
    <t>que las personas ven la renta en la que basan sus decisiones de consumo,</t>
  </si>
  <si>
    <t>como sus niveles medios de renta esperada en la duración de sus vidas.</t>
  </si>
  <si>
    <t>Bajo esta segunda teoría, el consumo responde menos a las fluctuaciones</t>
  </si>
  <si>
    <t>a corto plazo de la renta que a los cambios a largo plazo de la renta</t>
  </si>
  <si>
    <t>"permanente".</t>
  </si>
  <si>
    <t>Theta</t>
  </si>
  <si>
    <t xml:space="preserve">    ***ESPERE MIENTRAS SE RESUELVE EL MODELO***</t>
  </si>
  <si>
    <t>TEORIA DEL CICLO VITAL</t>
  </si>
  <si>
    <t xml:space="preserve">        Factores Endógenos</t>
  </si>
  <si>
    <t xml:space="preserve">  ***ESPERE MIENTRAS EL MODELO SE RESTAURA***</t>
  </si>
  <si>
    <t>Teclee &lt;ENTER&gt; para seguir...</t>
  </si>
  <si>
    <t>corriente</t>
  </si>
  <si>
    <t>base</t>
  </si>
  <si>
    <t>Edad Esperada</t>
  </si>
  <si>
    <t>Consumo</t>
  </si>
  <si>
    <t>C = WR0/NL + (WL/NL)*YL</t>
  </si>
  <si>
    <t>PMAC</t>
  </si>
  <si>
    <t>PAMC = WL/NL</t>
  </si>
  <si>
    <t>Ahorro</t>
  </si>
  <si>
    <t>S = (1-PMAC)*YL</t>
  </si>
  <si>
    <t>Riqueza Real</t>
  </si>
  <si>
    <t>WR = S + WR[-1]</t>
  </si>
  <si>
    <t>-------</t>
  </si>
  <si>
    <t xml:space="preserve">        Factores Exógenos</t>
  </si>
  <si>
    <t xml:space="preserve">      Edad Fall. esperado</t>
  </si>
  <si>
    <t xml:space="preserve">          Edad Jubilación</t>
  </si>
  <si>
    <t xml:space="preserve">  Renta Trab.-YL, 20 Años</t>
  </si>
  <si>
    <t>Renta Trab.-YL, más de 20</t>
  </si>
  <si>
    <t>Riqueza a los 20 Años- WR0</t>
  </si>
  <si>
    <t xml:space="preserve">      Tipo de Interés</t>
  </si>
  <si>
    <t>TEORIA DE LA RENTA PERMANENTE</t>
  </si>
  <si>
    <t xml:space="preserve">   ***ESPERE MIENTRAS EL MODELO SE RESTAURA***</t>
  </si>
  <si>
    <t xml:space="preserve">   Ecuaciones:</t>
  </si>
  <si>
    <t xml:space="preserve">       Variables Exógenas</t>
  </si>
  <si>
    <t xml:space="preserve">       c</t>
  </si>
  <si>
    <t xml:space="preserve">   Theta</t>
  </si>
  <si>
    <t xml:space="preserve">           Renta Corriente</t>
  </si>
  <si>
    <t>Espere, por favor...</t>
  </si>
  <si>
    <t>Teclee &lt;ENTER&gt;...</t>
  </si>
  <si>
    <t>A largo</t>
  </si>
  <si>
    <t>A corto</t>
  </si>
  <si>
    <t>inicio</t>
  </si>
  <si>
    <t xml:space="preserve">  base</t>
  </si>
  <si>
    <t xml:space="preserve"> Consumo:</t>
  </si>
  <si>
    <t>DataLabels:</t>
  </si>
  <si>
    <t xml:space="preserve">  LP0</t>
  </si>
  <si>
    <t xml:space="preserve">  LP1</t>
  </si>
  <si>
    <t>CP0</t>
  </si>
  <si>
    <t xml:space="preserve"> CP0</t>
  </si>
  <si>
    <t xml:space="preserve">    CP1</t>
  </si>
  <si>
    <t>LP</t>
  </si>
  <si>
    <t xml:space="preserve"> CP1</t>
  </si>
  <si>
    <t>CURRENT</t>
  </si>
  <si>
    <t>BASE</t>
  </si>
  <si>
    <t>Life-Cycle Example:</t>
  </si>
  <si>
    <t>Max. Wealth-MW:</t>
  </si>
  <si>
    <t>Permanent-Income Example:</t>
  </si>
  <si>
    <t>Age</t>
  </si>
  <si>
    <t>Tot. Inc.</t>
  </si>
  <si>
    <t>Rec.&amp;Beq.</t>
  </si>
  <si>
    <t>Consumpt.</t>
  </si>
  <si>
    <t>Savings</t>
  </si>
  <si>
    <t>WEALTH/5</t>
  </si>
  <si>
    <t>Cons0</t>
  </si>
  <si>
    <t>WEALTH0/5</t>
  </si>
  <si>
    <t xml:space="preserve"> Savings0</t>
  </si>
  <si>
    <t>Tot.Inc.0</t>
  </si>
  <si>
    <t>Wealth</t>
  </si>
  <si>
    <t>Wealth0</t>
  </si>
  <si>
    <t>|</t>
  </si>
  <si>
    <t>Y</t>
  </si>
  <si>
    <t>LR</t>
  </si>
  <si>
    <t>LR0</t>
  </si>
  <si>
    <t>SR0</t>
  </si>
  <si>
    <t>SR1</t>
  </si>
  <si>
    <t>SR</t>
  </si>
  <si>
    <t>C0</t>
  </si>
  <si>
    <t>C1</t>
  </si>
  <si>
    <t>C2</t>
  </si>
  <si>
    <t>Rangos de Desviación para Factores Exógenos:</t>
  </si>
  <si>
    <t>tTOLER1:</t>
  </si>
  <si>
    <t xml:space="preserve">   Teoría del Ciclo Vital:</t>
  </si>
  <si>
    <t>Factores:</t>
  </si>
  <si>
    <t>De:</t>
  </si>
  <si>
    <t>A:</t>
  </si>
  <si>
    <t>Edad Jubilación</t>
  </si>
  <si>
    <t>Renta Laboral a 20 a.</t>
  </si>
  <si>
    <t>Renta Laboral &gt; 20 a.</t>
  </si>
  <si>
    <t>Riqueza Real/Herencias</t>
  </si>
  <si>
    <t xml:space="preserve">   Teoría de la Renta Permanente:</t>
  </si>
  <si>
    <t>PMAC (c)</t>
  </si>
  <si>
    <t>Renta Corriente</t>
  </si>
  <si>
    <t>Teclee &lt;ENTER&gt; para volver...</t>
  </si>
  <si>
    <t xml:space="preserve">       ***   Preguntas/Ejercicios   ***</t>
  </si>
  <si>
    <t xml:space="preserve"> 1)  Usando la plantilla, determine los efectos de lo siguiente </t>
  </si>
  <si>
    <t xml:space="preserve">     sobre el consumo y el ahorro:</t>
  </si>
  <si>
    <t>a. Un aumento de la renta una sola vez</t>
  </si>
  <si>
    <t>b. Un incremento sustancial de la renta, durante</t>
  </si>
  <si>
    <t xml:space="preserve">   toda la vida)</t>
  </si>
  <si>
    <t>c. Un aumento en la esperanza de vida</t>
  </si>
  <si>
    <t>d. Una herencia a los 20 años</t>
  </si>
  <si>
    <t xml:space="preserve"> 1) ¿Cómo afecta el valor de c (la propensión marginal al consumo)</t>
  </si>
  <si>
    <t xml:space="preserve">    al efecto de un cambio de la renta a corto y a largo plazo?.</t>
  </si>
  <si>
    <t xml:space="preserve">    Escoja diversos valores.</t>
  </si>
  <si>
    <t xml:space="preserve"> 2) Investigue el efecto de diferentes valores de Theta. ¿Cuál es</t>
  </si>
  <si>
    <t xml:space="preserve">    el impacto a corto plazo de un cambio de YL sobre el consumo,</t>
  </si>
  <si>
    <t xml:space="preserve">    a medida que crece el valor de Theta? ¿Qué pasa a largo plazo?</t>
  </si>
  <si>
    <t xml:space="preserve">    ¿Por qué?</t>
  </si>
  <si>
    <t>DataLabels2:</t>
  </si>
  <si>
    <t xml:space="preserve"> Y1</t>
  </si>
  <si>
    <t>W0/5</t>
  </si>
  <si>
    <t>W1/5</t>
  </si>
  <si>
    <t>W/5</t>
  </si>
  <si>
    <t>S</t>
  </si>
  <si>
    <t xml:space="preserve"> *** Macroeconomics-PC ***</t>
  </si>
  <si>
    <t>Mtro. Luis Eduardo Ruiz Rojas</t>
  </si>
  <si>
    <t>YL Edad Inicial</t>
  </si>
  <si>
    <t>Riq. Máxima-MW</t>
  </si>
  <si>
    <t>Edad Jubilación - YL Edad Inicial</t>
  </si>
  <si>
    <t>Consumo:</t>
  </si>
  <si>
    <t xml:space="preserve"> C =  c*YP   = c*Theta*Y + c*(1-Theta)*Y[-1]</t>
  </si>
  <si>
    <t>Renta Permanente:</t>
  </si>
  <si>
    <t>YP = Y[-1] + Theta*(Y - Y[-1]) = Theta*Y + (1-Theta)*Y[-1]</t>
  </si>
  <si>
    <t>NL = VT años de vida</t>
  </si>
  <si>
    <t>WL = VA vida activa</t>
  </si>
  <si>
    <t>WL = VA</t>
  </si>
  <si>
    <t>NL = VT</t>
  </si>
  <si>
    <r>
      <t xml:space="preserve">   Examinaremos dos perfeccionamientos. Una versión se llama la </t>
    </r>
    <r>
      <rPr>
        <b/>
        <sz val="10"/>
        <rFont val="Courier"/>
        <family val="3"/>
      </rPr>
      <t>teoría</t>
    </r>
  </si>
  <si>
    <r>
      <rPr>
        <b/>
        <sz val="10"/>
        <rFont val="Courier"/>
        <family val="3"/>
      </rPr>
      <t>del ciclo vital</t>
    </r>
    <r>
      <rPr>
        <sz val="10"/>
        <rFont val="Courier"/>
        <family val="0"/>
      </rPr>
      <t xml:space="preserve">, que considera que las personas ahorran y asignan sus </t>
    </r>
  </si>
  <si>
    <r>
      <t xml:space="preserve">table de consumo. Otra es la </t>
    </r>
    <r>
      <rPr>
        <b/>
        <sz val="10"/>
        <rFont val="Courier"/>
        <family val="3"/>
      </rPr>
      <t>teoría de la renta permanente</t>
    </r>
    <r>
      <rPr>
        <sz val="10"/>
        <rFont val="Courier"/>
        <family val="0"/>
      </rPr>
      <t>, que sostiene</t>
    </r>
  </si>
  <si>
    <t>Edad Fall. esperado - YL Edad Inicial</t>
  </si>
  <si>
    <t>Consumo y Ahorro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</si>
</sst>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0_)"/>
    <numFmt numFmtId="174" formatCode="0_)"/>
    <numFmt numFmtId="175" formatCode="0.000_)"/>
  </numFmts>
  <fonts count="50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8"/>
      <color indexed="12"/>
      <name val="Courier"/>
      <family val="3"/>
    </font>
    <font>
      <sz val="8"/>
      <name val="Courier"/>
      <family val="3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ourier"/>
      <family val="3"/>
    </font>
    <font>
      <sz val="10"/>
      <color indexed="10"/>
      <name val="Courier"/>
      <family val="3"/>
    </font>
    <font>
      <sz val="8"/>
      <color indexed="10"/>
      <name val="Courier"/>
      <family val="3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Courier"/>
      <family val="3"/>
    </font>
    <font>
      <sz val="10"/>
      <color rgb="FF0000FF"/>
      <name val="Courier"/>
      <family val="3"/>
    </font>
    <font>
      <sz val="10"/>
      <color rgb="FFFF0000"/>
      <name val="Courier"/>
      <family val="3"/>
    </font>
    <font>
      <sz val="8"/>
      <color rgb="FFFF0000"/>
      <name val="Courier"/>
      <family val="3"/>
    </font>
    <font>
      <sz val="8"/>
      <color rgb="FF0000FF"/>
      <name val="Courie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7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172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175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174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72" fontId="0" fillId="33" borderId="0" xfId="0" applyNumberForma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fill"/>
      <protection/>
    </xf>
    <xf numFmtId="0" fontId="2" fillId="33" borderId="0" xfId="0" applyFont="1" applyFill="1" applyAlignment="1" applyProtection="1">
      <alignment/>
      <protection locked="0"/>
    </xf>
    <xf numFmtId="172" fontId="0" fillId="34" borderId="0" xfId="0" applyNumberForma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>
      <alignment/>
    </xf>
    <xf numFmtId="0" fontId="0" fillId="34" borderId="0" xfId="0" applyFill="1" applyAlignment="1" applyProtection="1">
      <alignment horizontal="right"/>
      <protection/>
    </xf>
    <xf numFmtId="0" fontId="0" fillId="34" borderId="0" xfId="0" applyFill="1" applyAlignment="1" applyProtection="1">
      <alignment horizontal="center"/>
      <protection/>
    </xf>
    <xf numFmtId="164" fontId="2" fillId="34" borderId="0" xfId="0" applyNumberFormat="1" applyFont="1" applyFill="1" applyAlignment="1" applyProtection="1">
      <alignment horizontal="center"/>
      <protection locked="0"/>
    </xf>
    <xf numFmtId="37" fontId="2" fillId="34" borderId="0" xfId="0" applyNumberFormat="1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fill"/>
      <protection/>
    </xf>
    <xf numFmtId="0" fontId="45" fillId="34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left"/>
      <protection locked="0"/>
    </xf>
    <xf numFmtId="0" fontId="46" fillId="33" borderId="0" xfId="0" applyFont="1" applyFill="1" applyAlignment="1" applyProtection="1">
      <alignment horizontal="right"/>
      <protection/>
    </xf>
    <xf numFmtId="37" fontId="46" fillId="33" borderId="0" xfId="0" applyNumberFormat="1" applyFont="1" applyFill="1" applyAlignment="1" applyProtection="1">
      <alignment/>
      <protection/>
    </xf>
    <xf numFmtId="173" fontId="46" fillId="33" borderId="0" xfId="0" applyNumberFormat="1" applyFont="1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4" borderId="0" xfId="0" applyFont="1" applyFill="1" applyAlignment="1" applyProtection="1">
      <alignment horizontal="right"/>
      <protection/>
    </xf>
    <xf numFmtId="0" fontId="46" fillId="34" borderId="0" xfId="0" applyFont="1" applyFill="1" applyAlignment="1" applyProtection="1">
      <alignment/>
      <protection/>
    </xf>
    <xf numFmtId="37" fontId="46" fillId="34" borderId="0" xfId="0" applyNumberFormat="1" applyFont="1" applyFill="1" applyAlignment="1" applyProtection="1">
      <alignment/>
      <protection/>
    </xf>
    <xf numFmtId="0" fontId="46" fillId="34" borderId="0" xfId="0" applyFont="1" applyFill="1" applyAlignment="1">
      <alignment/>
    </xf>
    <xf numFmtId="0" fontId="46" fillId="34" borderId="0" xfId="0" applyFont="1" applyFill="1" applyAlignment="1" applyProtection="1">
      <alignment horizontal="center"/>
      <protection locked="0"/>
    </xf>
    <xf numFmtId="37" fontId="46" fillId="34" borderId="0" xfId="0" applyNumberFormat="1" applyFont="1" applyFill="1" applyAlignment="1" applyProtection="1">
      <alignment horizontal="center"/>
      <protection/>
    </xf>
    <xf numFmtId="0" fontId="47" fillId="34" borderId="0" xfId="0" applyFont="1" applyFill="1" applyAlignment="1" applyProtection="1">
      <alignment horizontal="right"/>
      <protection/>
    </xf>
    <xf numFmtId="0" fontId="47" fillId="34" borderId="0" xfId="0" applyFont="1" applyFill="1" applyAlignment="1" applyProtection="1">
      <alignment/>
      <protection locked="0"/>
    </xf>
    <xf numFmtId="37" fontId="47" fillId="34" borderId="0" xfId="0" applyNumberFormat="1" applyFont="1" applyFill="1" applyAlignment="1" applyProtection="1">
      <alignment/>
      <protection locked="0"/>
    </xf>
    <xf numFmtId="0" fontId="47" fillId="33" borderId="0" xfId="0" applyFont="1" applyFill="1" applyAlignment="1" applyProtection="1">
      <alignment horizontal="right"/>
      <protection/>
    </xf>
    <xf numFmtId="0" fontId="47" fillId="33" borderId="0" xfId="0" applyFont="1" applyFill="1" applyAlignment="1" applyProtection="1">
      <alignment/>
      <protection locked="0"/>
    </xf>
    <xf numFmtId="37" fontId="47" fillId="33" borderId="0" xfId="0" applyNumberFormat="1" applyFont="1" applyFill="1" applyAlignment="1" applyProtection="1">
      <alignment/>
      <protection locked="0"/>
    </xf>
    <xf numFmtId="37" fontId="47" fillId="33" borderId="0" xfId="0" applyNumberFormat="1" applyFont="1" applyFill="1" applyAlignment="1" applyProtection="1">
      <alignment/>
      <protection/>
    </xf>
    <xf numFmtId="173" fontId="47" fillId="33" borderId="0" xfId="0" applyNumberFormat="1" applyFont="1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0" fillId="33" borderId="0" xfId="0" applyFont="1" applyFill="1" applyAlignment="1">
      <alignment horizontal="right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74" fontId="0" fillId="0" borderId="0" xfId="0" applyNumberFormat="1" applyAlignment="1">
      <alignment/>
    </xf>
    <xf numFmtId="0" fontId="5" fillId="35" borderId="0" xfId="0" applyFont="1" applyFill="1" applyAlignment="1" applyProtection="1">
      <alignment horizontal="left"/>
      <protection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47" fillId="33" borderId="0" xfId="0" applyFont="1" applyFill="1" applyAlignment="1" applyProtection="1">
      <alignment horizontal="center"/>
      <protection/>
    </xf>
    <xf numFmtId="0" fontId="46" fillId="33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11" borderId="0" xfId="0" applyFont="1" applyFill="1" applyAlignment="1" applyProtection="1" quotePrefix="1">
      <alignment horizontal="center"/>
      <protection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Teoría del Ciclo Vital
    Solución Entera</a:t>
            </a:r>
          </a:p>
        </c:rich>
      </c:tx>
      <c:layout>
        <c:manualLayout>
          <c:xMode val="factor"/>
          <c:yMode val="factor"/>
          <c:x val="0.001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925"/>
          <c:w val="0.94725"/>
          <c:h val="0.7655"/>
        </c:manualLayout>
      </c:layout>
      <c:lineChart>
        <c:grouping val="standard"/>
        <c:varyColors val="0"/>
        <c:ser>
          <c:idx val="0"/>
          <c:order val="0"/>
          <c:tx>
            <c:v>Y1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CHAP8!$F$212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CHAP8!$F$213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CHAP8!$F$214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CHAP8!$F$215</c:f>
                  <c:strCache>
                    <c:ptCount val="1"/>
                    <c:pt idx="0">
                      <c:v> 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CHAP8!$C$92:$C$157</c:f>
              <c:numCache>
                <c:ptCount val="66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W1/5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CHAP8!$C$212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CHAP8!$C$213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CHAP8!$C$214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CHAP8!$C$215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CHAP8!$C$216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CHAP8!$C$217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CHAP8!$C$218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CHAP8!$C$219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CHAP8!$C$220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CHAP8!$C$221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CHAP8!$C$222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CHAP8!$C$223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CHAP8!$C$224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CHAP8!$C$225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CHAP8!$C$226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CHAP8!$C$227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CHAP8!$C$228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CHAP8!$C$229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CHAP8!$C$230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CHAP8!$C$231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CHAP8!$C$232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CHAP8!$C$233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CHAP8!$C$234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CHAP8!$C$235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CHAP8!$C$236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CHAP8!$C$237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CHAP8!$C$238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CHAP8!$C$239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CHAP8!$C$240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CHAP8!$C$241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CHAP8!$C$242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CHAP8!$C$243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CHAP8!$C$244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CHAP8!$C$245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CHAP8!$C$246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CHAP8!$C$247</c:f>
                  <c:strCache>
                    <c:ptCount val="1"/>
                    <c:pt idx="0">
                      <c:v>W1/5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CHAP8!$G$92:$G$157</c:f>
              <c:numCache>
                <c:ptCount val="66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42000</c:v>
                </c:pt>
                <c:pt idx="46">
                  <c:v>39000</c:v>
                </c:pt>
                <c:pt idx="47">
                  <c:v>36000</c:v>
                </c:pt>
                <c:pt idx="48">
                  <c:v>33000</c:v>
                </c:pt>
                <c:pt idx="49">
                  <c:v>30000</c:v>
                </c:pt>
                <c:pt idx="50">
                  <c:v>27000</c:v>
                </c:pt>
                <c:pt idx="51">
                  <c:v>24000</c:v>
                </c:pt>
                <c:pt idx="52">
                  <c:v>21000</c:v>
                </c:pt>
                <c:pt idx="53">
                  <c:v>18000</c:v>
                </c:pt>
                <c:pt idx="54">
                  <c:v>15000</c:v>
                </c:pt>
                <c:pt idx="55">
                  <c:v>12000</c:v>
                </c:pt>
                <c:pt idx="56">
                  <c:v>9000</c:v>
                </c:pt>
                <c:pt idx="57">
                  <c:v>6000</c:v>
                </c:pt>
                <c:pt idx="58">
                  <c:v>3000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C1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CHAP8!$E$216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CHAP8!$E$217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CHAP8!$E$218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CHAP8!$E$219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CHAP8!$E$220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CHAP8!$E$221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CHAP8!$E$222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CHAP8!$E$223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CHAP8!$E$224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CHAP8!$E$225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CHAP8!$E$226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CHAP8!$E$227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CHAP8!$E$228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CHAP8!$E$229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CHAP8!$E$230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CHAP8!$E$231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CHAP8!$E$232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CHAP8!$E$233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CHAP8!$E$234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CHAP8!$E$235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CHAP8!$E$236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CHAP8!$E$237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CHAP8!$E$238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CHAP8!$E$239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CHAP8!$E$240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CHAP8!$E$241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CHAP8!$E$242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CHAP8!$E$243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CHAP8!$E$244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CHAP8!$E$245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CHAP8!$E$246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CHAP8!$E$247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CHAP8!$E$248</c:f>
                  <c:strCache>
                    <c:ptCount val="1"/>
                    <c:pt idx="0">
                      <c:v>C1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CHAP8!$E$92:$E$157</c:f>
              <c:numCache>
                <c:ptCount val="66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  <c:pt idx="12">
                  <c:v>15000</c:v>
                </c:pt>
                <c:pt idx="13">
                  <c:v>15000</c:v>
                </c:pt>
                <c:pt idx="14">
                  <c:v>15000</c:v>
                </c:pt>
                <c:pt idx="15">
                  <c:v>15000</c:v>
                </c:pt>
                <c:pt idx="16">
                  <c:v>15000</c:v>
                </c:pt>
                <c:pt idx="17">
                  <c:v>15000</c:v>
                </c:pt>
                <c:pt idx="18">
                  <c:v>15000</c:v>
                </c:pt>
                <c:pt idx="19">
                  <c:v>15000</c:v>
                </c:pt>
                <c:pt idx="20">
                  <c:v>15000</c:v>
                </c:pt>
                <c:pt idx="21">
                  <c:v>15000</c:v>
                </c:pt>
                <c:pt idx="22">
                  <c:v>15000</c:v>
                </c:pt>
                <c:pt idx="23">
                  <c:v>15000</c:v>
                </c:pt>
                <c:pt idx="24">
                  <c:v>15000</c:v>
                </c:pt>
                <c:pt idx="25">
                  <c:v>15000</c:v>
                </c:pt>
                <c:pt idx="26">
                  <c:v>15000</c:v>
                </c:pt>
                <c:pt idx="27">
                  <c:v>15000</c:v>
                </c:pt>
                <c:pt idx="28">
                  <c:v>15000</c:v>
                </c:pt>
                <c:pt idx="29">
                  <c:v>15000</c:v>
                </c:pt>
                <c:pt idx="30">
                  <c:v>15000</c:v>
                </c:pt>
                <c:pt idx="31">
                  <c:v>15000</c:v>
                </c:pt>
                <c:pt idx="32">
                  <c:v>15000</c:v>
                </c:pt>
                <c:pt idx="33">
                  <c:v>15000</c:v>
                </c:pt>
                <c:pt idx="34">
                  <c:v>15000</c:v>
                </c:pt>
                <c:pt idx="35">
                  <c:v>15000</c:v>
                </c:pt>
                <c:pt idx="36">
                  <c:v>15000</c:v>
                </c:pt>
                <c:pt idx="37">
                  <c:v>15000</c:v>
                </c:pt>
                <c:pt idx="38">
                  <c:v>15000</c:v>
                </c:pt>
                <c:pt idx="39">
                  <c:v>15000</c:v>
                </c:pt>
                <c:pt idx="40">
                  <c:v>15000</c:v>
                </c:pt>
                <c:pt idx="41">
                  <c:v>15000</c:v>
                </c:pt>
                <c:pt idx="42">
                  <c:v>15000</c:v>
                </c:pt>
                <c:pt idx="43">
                  <c:v>15000</c:v>
                </c:pt>
                <c:pt idx="44">
                  <c:v>15000</c:v>
                </c:pt>
                <c:pt idx="45">
                  <c:v>15000</c:v>
                </c:pt>
                <c:pt idx="46">
                  <c:v>15000</c:v>
                </c:pt>
                <c:pt idx="47">
                  <c:v>15000</c:v>
                </c:pt>
                <c:pt idx="48">
                  <c:v>15000</c:v>
                </c:pt>
                <c:pt idx="49">
                  <c:v>15000</c:v>
                </c:pt>
                <c:pt idx="50">
                  <c:v>15000</c:v>
                </c:pt>
                <c:pt idx="51">
                  <c:v>15000</c:v>
                </c:pt>
                <c:pt idx="52">
                  <c:v>15000</c:v>
                </c:pt>
                <c:pt idx="53">
                  <c:v>15000</c:v>
                </c:pt>
                <c:pt idx="54">
                  <c:v>15000</c:v>
                </c:pt>
                <c:pt idx="55">
                  <c:v>15000</c:v>
                </c:pt>
                <c:pt idx="56">
                  <c:v>15000</c:v>
                </c:pt>
                <c:pt idx="57">
                  <c:v>15000</c:v>
                </c:pt>
                <c:pt idx="58">
                  <c:v>15000</c:v>
                </c:pt>
                <c:pt idx="59">
                  <c:v>15000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CHAP8!$D$216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CHAP8!$D$217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CHAP8!$D$218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CHAP8!$D$219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CHAP8!$D$220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CHAP8!$D$221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CHAP8!$D$222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CHAP8!$D$223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CHAP8!$D$224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CHAP8!$D$225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CHAP8!$D$226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CHAP8!$D$227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CHAP8!$D$228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CHAP8!$D$229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CHAP8!$D$230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CHAP8!$D$231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CHAP8!$D$232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CHAP8!$D$233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CHAP8!$D$234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CHAP8!$D$235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CHAP8!$D$236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CHAP8!$D$237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CHAP8!$D$238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CHAP8!$D$239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CHAP8!$D$240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CHAP8!$D$241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CHAP8!$D$242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CHAP8!$D$243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CHAP8!$D$244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CHAP8!$D$245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CHAP8!$D$246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CHAP8!$D$247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CHAP8!$D$248</c:f>
                  <c:strCache>
                    <c:ptCount val="1"/>
                    <c:pt idx="0">
                      <c:v>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CHAP8!$F$92:$F$157</c:f>
              <c:numCache>
                <c:ptCount val="66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5000</c:v>
                </c:pt>
                <c:pt idx="33">
                  <c:v>5000</c:v>
                </c:pt>
                <c:pt idx="34">
                  <c:v>5000</c:v>
                </c:pt>
                <c:pt idx="35">
                  <c:v>5000</c:v>
                </c:pt>
                <c:pt idx="36">
                  <c:v>5000</c:v>
                </c:pt>
                <c:pt idx="37">
                  <c:v>5000</c:v>
                </c:pt>
                <c:pt idx="38">
                  <c:v>5000</c:v>
                </c:pt>
                <c:pt idx="39">
                  <c:v>5000</c:v>
                </c:pt>
                <c:pt idx="40">
                  <c:v>5000</c:v>
                </c:pt>
                <c:pt idx="41">
                  <c:v>5000</c:v>
                </c:pt>
                <c:pt idx="42">
                  <c:v>5000</c:v>
                </c:pt>
                <c:pt idx="43">
                  <c:v>5000</c:v>
                </c:pt>
                <c:pt idx="44">
                  <c:v>5000</c:v>
                </c:pt>
                <c:pt idx="45">
                  <c:v>-15000</c:v>
                </c:pt>
                <c:pt idx="46">
                  <c:v>-15000</c:v>
                </c:pt>
                <c:pt idx="47">
                  <c:v>-15000</c:v>
                </c:pt>
                <c:pt idx="48">
                  <c:v>-15000</c:v>
                </c:pt>
                <c:pt idx="49">
                  <c:v>-15000</c:v>
                </c:pt>
                <c:pt idx="50">
                  <c:v>-15000</c:v>
                </c:pt>
                <c:pt idx="51">
                  <c:v>-15000</c:v>
                </c:pt>
                <c:pt idx="52">
                  <c:v>-15000</c:v>
                </c:pt>
                <c:pt idx="53">
                  <c:v>-15000</c:v>
                </c:pt>
                <c:pt idx="54">
                  <c:v>-15000</c:v>
                </c:pt>
                <c:pt idx="55">
                  <c:v>-15000</c:v>
                </c:pt>
                <c:pt idx="56">
                  <c:v>-15000</c:v>
                </c:pt>
                <c:pt idx="57">
                  <c:v>-15000</c:v>
                </c:pt>
                <c:pt idx="58">
                  <c:v>-15000</c:v>
                </c:pt>
                <c:pt idx="59">
                  <c:v>-15000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marker val="1"/>
        <c:axId val="41648691"/>
        <c:axId val="39293900"/>
      </c:lineChart>
      <c:catAx>
        <c:axId val="4164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Edad en años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293900"/>
        <c:crosses val="autoZero"/>
        <c:auto val="1"/>
        <c:lblOffset val="100"/>
        <c:tickLblSkip val="5"/>
        <c:noMultiLvlLbl val="0"/>
      </c:catAx>
      <c:valAx>
        <c:axId val="3929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Dólares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8691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825"/>
          <c:y val="0.956"/>
          <c:w val="0.25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Teoría del Ciclo Vital
     Renta y Consumo</a:t>
            </a:r>
          </a:p>
        </c:rich>
      </c:tx>
      <c:layout>
        <c:manualLayout>
          <c:xMode val="factor"/>
          <c:yMode val="factor"/>
          <c:x val="0.01225"/>
          <c:y val="0.05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925"/>
          <c:w val="0.9475"/>
          <c:h val="0.765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CHAP8!$F$205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CHAP8!$F$206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CHAP8!$F$207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CHAP8!$F$208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CHAP8!$F$209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CHAP8!$F$210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CHAP8!$F$211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CHAP8!$F$212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CHAP8!$F$213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CHAP8!$F$214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CHAP8!$F$215</c:f>
                  <c:strCache>
                    <c:ptCount val="1"/>
                    <c:pt idx="0">
                      <c:v> 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CHAP8!$C$92:$C$157</c:f>
              <c:numCache>
                <c:ptCount val="66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CHAP8!$E$216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CHAP8!$E$217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CHAP8!$E$218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CHAP8!$E$219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CHAP8!$E$220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CHAP8!$E$221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CHAP8!$E$222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CHAP8!$E$223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CHAP8!$E$224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CHAP8!$E$225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CHAP8!$E$226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CHAP8!$E$227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CHAP8!$E$228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CHAP8!$E$229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CHAP8!$E$230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CHAP8!$E$231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CHAP8!$E$232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CHAP8!$E$233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CHAP8!$E$234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CHAP8!$E$235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CHAP8!$E$236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CHAP8!$E$237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CHAP8!$E$238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CHAP8!$E$239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CHAP8!$E$240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CHAP8!$E$241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CHAP8!$E$242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CHAP8!$E$243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CHAP8!$E$244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CHAP8!$E$245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CHAP8!$E$246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CHAP8!$E$247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CHAP8!$E$248</c:f>
                  <c:strCache>
                    <c:ptCount val="1"/>
                    <c:pt idx="0">
                      <c:v>C1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CHAP8!$E$92:$E$157</c:f>
              <c:numCache>
                <c:ptCount val="66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  <c:pt idx="12">
                  <c:v>15000</c:v>
                </c:pt>
                <c:pt idx="13">
                  <c:v>15000</c:v>
                </c:pt>
                <c:pt idx="14">
                  <c:v>15000</c:v>
                </c:pt>
                <c:pt idx="15">
                  <c:v>15000</c:v>
                </c:pt>
                <c:pt idx="16">
                  <c:v>15000</c:v>
                </c:pt>
                <c:pt idx="17">
                  <c:v>15000</c:v>
                </c:pt>
                <c:pt idx="18">
                  <c:v>15000</c:v>
                </c:pt>
                <c:pt idx="19">
                  <c:v>15000</c:v>
                </c:pt>
                <c:pt idx="20">
                  <c:v>15000</c:v>
                </c:pt>
                <c:pt idx="21">
                  <c:v>15000</c:v>
                </c:pt>
                <c:pt idx="22">
                  <c:v>15000</c:v>
                </c:pt>
                <c:pt idx="23">
                  <c:v>15000</c:v>
                </c:pt>
                <c:pt idx="24">
                  <c:v>15000</c:v>
                </c:pt>
                <c:pt idx="25">
                  <c:v>15000</c:v>
                </c:pt>
                <c:pt idx="26">
                  <c:v>15000</c:v>
                </c:pt>
                <c:pt idx="27">
                  <c:v>15000</c:v>
                </c:pt>
                <c:pt idx="28">
                  <c:v>15000</c:v>
                </c:pt>
                <c:pt idx="29">
                  <c:v>15000</c:v>
                </c:pt>
                <c:pt idx="30">
                  <c:v>15000</c:v>
                </c:pt>
                <c:pt idx="31">
                  <c:v>15000</c:v>
                </c:pt>
                <c:pt idx="32">
                  <c:v>15000</c:v>
                </c:pt>
                <c:pt idx="33">
                  <c:v>15000</c:v>
                </c:pt>
                <c:pt idx="34">
                  <c:v>15000</c:v>
                </c:pt>
                <c:pt idx="35">
                  <c:v>15000</c:v>
                </c:pt>
                <c:pt idx="36">
                  <c:v>15000</c:v>
                </c:pt>
                <c:pt idx="37">
                  <c:v>15000</c:v>
                </c:pt>
                <c:pt idx="38">
                  <c:v>15000</c:v>
                </c:pt>
                <c:pt idx="39">
                  <c:v>15000</c:v>
                </c:pt>
                <c:pt idx="40">
                  <c:v>15000</c:v>
                </c:pt>
                <c:pt idx="41">
                  <c:v>15000</c:v>
                </c:pt>
                <c:pt idx="42">
                  <c:v>15000</c:v>
                </c:pt>
                <c:pt idx="43">
                  <c:v>15000</c:v>
                </c:pt>
                <c:pt idx="44">
                  <c:v>15000</c:v>
                </c:pt>
                <c:pt idx="45">
                  <c:v>15000</c:v>
                </c:pt>
                <c:pt idx="46">
                  <c:v>15000</c:v>
                </c:pt>
                <c:pt idx="47">
                  <c:v>15000</c:v>
                </c:pt>
                <c:pt idx="48">
                  <c:v>15000</c:v>
                </c:pt>
                <c:pt idx="49">
                  <c:v>15000</c:v>
                </c:pt>
                <c:pt idx="50">
                  <c:v>15000</c:v>
                </c:pt>
                <c:pt idx="51">
                  <c:v>15000</c:v>
                </c:pt>
                <c:pt idx="52">
                  <c:v>15000</c:v>
                </c:pt>
                <c:pt idx="53">
                  <c:v>15000</c:v>
                </c:pt>
                <c:pt idx="54">
                  <c:v>15000</c:v>
                </c:pt>
                <c:pt idx="55">
                  <c:v>15000</c:v>
                </c:pt>
                <c:pt idx="56">
                  <c:v>15000</c:v>
                </c:pt>
                <c:pt idx="57">
                  <c:v>15000</c:v>
                </c:pt>
                <c:pt idx="58">
                  <c:v>15000</c:v>
                </c:pt>
                <c:pt idx="59">
                  <c:v>15000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marker val="1"/>
        <c:axId val="18100781"/>
        <c:axId val="28689302"/>
      </c:lineChart>
      <c:catAx>
        <c:axId val="1810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Edad en años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689302"/>
        <c:crosses val="autoZero"/>
        <c:auto val="1"/>
        <c:lblOffset val="100"/>
        <c:tickLblSkip val="5"/>
        <c:noMultiLvlLbl val="0"/>
      </c:catAx>
      <c:valAx>
        <c:axId val="28689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Dólares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078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225"/>
          <c:y val="0.956"/>
          <c:w val="0.105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Teoría del Ciclo Vital
    Comparativo</a:t>
            </a:r>
          </a:p>
        </c:rich>
      </c:tx>
      <c:layout>
        <c:manualLayout>
          <c:xMode val="factor"/>
          <c:yMode val="factor"/>
          <c:x val="0.0045"/>
          <c:y val="0.05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85"/>
          <c:w val="0.9475"/>
          <c:h val="0.76625"/>
        </c:manualLayout>
      </c:layout>
      <c:lineChart>
        <c:grouping val="standard"/>
        <c:varyColors val="0"/>
        <c:ser>
          <c:idx val="0"/>
          <c:order val="0"/>
          <c:tx>
            <c:v>C0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CHAP8!$D$212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CHAP8!$D$213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CHAP8!$D$214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CHAP8!$D$215</c:f>
                  <c:strCache>
                    <c:ptCount val="1"/>
                    <c:pt idx="0">
                      <c:v>C0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CHAP8!$I$92:$I$157</c:f>
              <c:numCache>
                <c:ptCount val="66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  <c:pt idx="12">
                  <c:v>15000</c:v>
                </c:pt>
                <c:pt idx="13">
                  <c:v>15000</c:v>
                </c:pt>
                <c:pt idx="14">
                  <c:v>15000</c:v>
                </c:pt>
                <c:pt idx="15">
                  <c:v>15000</c:v>
                </c:pt>
                <c:pt idx="16">
                  <c:v>15000</c:v>
                </c:pt>
                <c:pt idx="17">
                  <c:v>15000</c:v>
                </c:pt>
                <c:pt idx="18">
                  <c:v>15000</c:v>
                </c:pt>
                <c:pt idx="19">
                  <c:v>15000</c:v>
                </c:pt>
                <c:pt idx="20">
                  <c:v>15000</c:v>
                </c:pt>
                <c:pt idx="21">
                  <c:v>15000</c:v>
                </c:pt>
                <c:pt idx="22">
                  <c:v>15000</c:v>
                </c:pt>
                <c:pt idx="23">
                  <c:v>15000</c:v>
                </c:pt>
                <c:pt idx="24">
                  <c:v>15000</c:v>
                </c:pt>
                <c:pt idx="25">
                  <c:v>15000</c:v>
                </c:pt>
                <c:pt idx="26">
                  <c:v>15000</c:v>
                </c:pt>
                <c:pt idx="27">
                  <c:v>15000</c:v>
                </c:pt>
                <c:pt idx="28">
                  <c:v>15000</c:v>
                </c:pt>
                <c:pt idx="29">
                  <c:v>15000</c:v>
                </c:pt>
                <c:pt idx="30">
                  <c:v>15000</c:v>
                </c:pt>
                <c:pt idx="31">
                  <c:v>15000</c:v>
                </c:pt>
                <c:pt idx="32">
                  <c:v>15000</c:v>
                </c:pt>
                <c:pt idx="33">
                  <c:v>15000</c:v>
                </c:pt>
                <c:pt idx="34">
                  <c:v>15000</c:v>
                </c:pt>
                <c:pt idx="35">
                  <c:v>15000</c:v>
                </c:pt>
                <c:pt idx="36">
                  <c:v>15000</c:v>
                </c:pt>
                <c:pt idx="37">
                  <c:v>15000</c:v>
                </c:pt>
                <c:pt idx="38">
                  <c:v>15000</c:v>
                </c:pt>
                <c:pt idx="39">
                  <c:v>15000</c:v>
                </c:pt>
                <c:pt idx="40">
                  <c:v>15000</c:v>
                </c:pt>
                <c:pt idx="41">
                  <c:v>15000</c:v>
                </c:pt>
                <c:pt idx="42">
                  <c:v>15000</c:v>
                </c:pt>
                <c:pt idx="43">
                  <c:v>15000</c:v>
                </c:pt>
                <c:pt idx="44">
                  <c:v>15000</c:v>
                </c:pt>
                <c:pt idx="45">
                  <c:v>15000</c:v>
                </c:pt>
                <c:pt idx="46">
                  <c:v>15000</c:v>
                </c:pt>
                <c:pt idx="47">
                  <c:v>15000</c:v>
                </c:pt>
                <c:pt idx="48">
                  <c:v>15000</c:v>
                </c:pt>
                <c:pt idx="49">
                  <c:v>15000</c:v>
                </c:pt>
                <c:pt idx="50">
                  <c:v>15000</c:v>
                </c:pt>
                <c:pt idx="51">
                  <c:v>15000</c:v>
                </c:pt>
                <c:pt idx="52">
                  <c:v>15000</c:v>
                </c:pt>
                <c:pt idx="53">
                  <c:v>15000</c:v>
                </c:pt>
                <c:pt idx="54">
                  <c:v>15000</c:v>
                </c:pt>
                <c:pt idx="55">
                  <c:v>15000</c:v>
                </c:pt>
                <c:pt idx="56">
                  <c:v>15000</c:v>
                </c:pt>
                <c:pt idx="57">
                  <c:v>15000</c:v>
                </c:pt>
                <c:pt idx="58">
                  <c:v>15000</c:v>
                </c:pt>
                <c:pt idx="59">
                  <c:v>15000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W0/5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CHAP8!$B$212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CHAP8!$B$213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CHAP8!$B$214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CHAP8!$B$215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CHAP8!$B$216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CHAP8!$B$217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CHAP8!$B$218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CHAP8!$B$219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CHAP8!$B$220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CHAP8!$B$221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CHAP8!$B$222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CHAP8!$B$223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CHAP8!$B$224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CHAP8!$B$225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CHAP8!$B$226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CHAP8!$B$227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CHAP8!$B$228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CHAP8!$B$229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CHAP8!$B$230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CHAP8!$B$231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CHAP8!$B$232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CHAP8!$B$233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CHAP8!$B$234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CHAP8!$B$235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CHAP8!$B$236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CHAP8!$B$237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CHAP8!$B$238</c:f>
                  <c:strCache>
                    <c:ptCount val="1"/>
                    <c:pt idx="0">
                      <c:v>W0/5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CHAP8!$J$92:$J$157</c:f>
              <c:numCache>
                <c:ptCount val="66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42000</c:v>
                </c:pt>
                <c:pt idx="46">
                  <c:v>39000</c:v>
                </c:pt>
                <c:pt idx="47">
                  <c:v>36000</c:v>
                </c:pt>
                <c:pt idx="48">
                  <c:v>33000</c:v>
                </c:pt>
                <c:pt idx="49">
                  <c:v>30000</c:v>
                </c:pt>
                <c:pt idx="50">
                  <c:v>27000</c:v>
                </c:pt>
                <c:pt idx="51">
                  <c:v>24000</c:v>
                </c:pt>
                <c:pt idx="52">
                  <c:v>21000</c:v>
                </c:pt>
                <c:pt idx="53">
                  <c:v>18000</c:v>
                </c:pt>
                <c:pt idx="54">
                  <c:v>15000</c:v>
                </c:pt>
                <c:pt idx="55">
                  <c:v>12000</c:v>
                </c:pt>
                <c:pt idx="56">
                  <c:v>9000</c:v>
                </c:pt>
                <c:pt idx="57">
                  <c:v>6000</c:v>
                </c:pt>
                <c:pt idx="58">
                  <c:v>3000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W1/5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CHAP8!$C$212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CHAP8!$C$213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CHAP8!$C$214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CHAP8!$C$215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CHAP8!$C$216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CHAP8!$C$217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CHAP8!$C$218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CHAP8!$C$219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CHAP8!$C$220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CHAP8!$C$221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CHAP8!$C$222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CHAP8!$C$223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CHAP8!$C$224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CHAP8!$C$225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CHAP8!$C$226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CHAP8!$C$227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CHAP8!$C$228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CHAP8!$C$229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CHAP8!$C$230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CHAP8!$C$231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CHAP8!$C$232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CHAP8!$C$233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CHAP8!$C$234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CHAP8!$C$235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CHAP8!$C$236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CHAP8!$C$237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CHAP8!$C$238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CHAP8!$C$239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CHAP8!$C$240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CHAP8!$C$241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CHAP8!$C$242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CHAP8!$C$243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CHAP8!$C$244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CHAP8!$C$245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CHAP8!$C$246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CHAP8!$C$247</c:f>
                  <c:strCache>
                    <c:ptCount val="1"/>
                    <c:pt idx="0">
                      <c:v>W1/5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CHAP8!$G$92:$G$157</c:f>
              <c:numCache>
                <c:ptCount val="66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42000</c:v>
                </c:pt>
                <c:pt idx="46">
                  <c:v>39000</c:v>
                </c:pt>
                <c:pt idx="47">
                  <c:v>36000</c:v>
                </c:pt>
                <c:pt idx="48">
                  <c:v>33000</c:v>
                </c:pt>
                <c:pt idx="49">
                  <c:v>30000</c:v>
                </c:pt>
                <c:pt idx="50">
                  <c:v>27000</c:v>
                </c:pt>
                <c:pt idx="51">
                  <c:v>24000</c:v>
                </c:pt>
                <c:pt idx="52">
                  <c:v>21000</c:v>
                </c:pt>
                <c:pt idx="53">
                  <c:v>18000</c:v>
                </c:pt>
                <c:pt idx="54">
                  <c:v>15000</c:v>
                </c:pt>
                <c:pt idx="55">
                  <c:v>12000</c:v>
                </c:pt>
                <c:pt idx="56">
                  <c:v>9000</c:v>
                </c:pt>
                <c:pt idx="57">
                  <c:v>6000</c:v>
                </c:pt>
                <c:pt idx="58">
                  <c:v>3000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CHAP8!$E$212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CHAP8!$E$213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CHAP8!$E$214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CHAP8!$E$215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CHAP8!$E$216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CHAP8!$E$217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CHAP8!$E$218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CHAP8!$E$219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CHAP8!$E$220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CHAP8!$E$221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CHAP8!$E$222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CHAP8!$E$223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CHAP8!$E$224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CHAP8!$E$225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CHAP8!$E$226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CHAP8!$E$227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CHAP8!$E$228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CHAP8!$E$229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CHAP8!$E$230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CHAP8!$E$231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CHAP8!$E$232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CHAP8!$E$233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CHAP8!$E$234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CHAP8!$E$235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CHAP8!$E$236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CHAP8!$E$237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CHAP8!$E$238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CHAP8!$E$239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CHAP8!$E$240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CHAP8!$E$241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CHAP8!$E$242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CHAP8!$E$243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CHAP8!$E$244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CHAP8!$E$245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CHAP8!$E$246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CHAP8!$E$247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CHAP8!$E$248</c:f>
                  <c:strCache>
                    <c:ptCount val="1"/>
                    <c:pt idx="0">
                      <c:v>C1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CHAP8!$E$92:$E$157</c:f>
              <c:numCache>
                <c:ptCount val="66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  <c:pt idx="12">
                  <c:v>15000</c:v>
                </c:pt>
                <c:pt idx="13">
                  <c:v>15000</c:v>
                </c:pt>
                <c:pt idx="14">
                  <c:v>15000</c:v>
                </c:pt>
                <c:pt idx="15">
                  <c:v>15000</c:v>
                </c:pt>
                <c:pt idx="16">
                  <c:v>15000</c:v>
                </c:pt>
                <c:pt idx="17">
                  <c:v>15000</c:v>
                </c:pt>
                <c:pt idx="18">
                  <c:v>15000</c:v>
                </c:pt>
                <c:pt idx="19">
                  <c:v>15000</c:v>
                </c:pt>
                <c:pt idx="20">
                  <c:v>15000</c:v>
                </c:pt>
                <c:pt idx="21">
                  <c:v>15000</c:v>
                </c:pt>
                <c:pt idx="22">
                  <c:v>15000</c:v>
                </c:pt>
                <c:pt idx="23">
                  <c:v>15000</c:v>
                </c:pt>
                <c:pt idx="24">
                  <c:v>15000</c:v>
                </c:pt>
                <c:pt idx="25">
                  <c:v>15000</c:v>
                </c:pt>
                <c:pt idx="26">
                  <c:v>15000</c:v>
                </c:pt>
                <c:pt idx="27">
                  <c:v>15000</c:v>
                </c:pt>
                <c:pt idx="28">
                  <c:v>15000</c:v>
                </c:pt>
                <c:pt idx="29">
                  <c:v>15000</c:v>
                </c:pt>
                <c:pt idx="30">
                  <c:v>15000</c:v>
                </c:pt>
                <c:pt idx="31">
                  <c:v>15000</c:v>
                </c:pt>
                <c:pt idx="32">
                  <c:v>15000</c:v>
                </c:pt>
                <c:pt idx="33">
                  <c:v>15000</c:v>
                </c:pt>
                <c:pt idx="34">
                  <c:v>15000</c:v>
                </c:pt>
                <c:pt idx="35">
                  <c:v>15000</c:v>
                </c:pt>
                <c:pt idx="36">
                  <c:v>15000</c:v>
                </c:pt>
                <c:pt idx="37">
                  <c:v>15000</c:v>
                </c:pt>
                <c:pt idx="38">
                  <c:v>15000</c:v>
                </c:pt>
                <c:pt idx="39">
                  <c:v>15000</c:v>
                </c:pt>
                <c:pt idx="40">
                  <c:v>15000</c:v>
                </c:pt>
                <c:pt idx="41">
                  <c:v>15000</c:v>
                </c:pt>
                <c:pt idx="42">
                  <c:v>15000</c:v>
                </c:pt>
                <c:pt idx="43">
                  <c:v>15000</c:v>
                </c:pt>
                <c:pt idx="44">
                  <c:v>15000</c:v>
                </c:pt>
                <c:pt idx="45">
                  <c:v>15000</c:v>
                </c:pt>
                <c:pt idx="46">
                  <c:v>15000</c:v>
                </c:pt>
                <c:pt idx="47">
                  <c:v>15000</c:v>
                </c:pt>
                <c:pt idx="48">
                  <c:v>15000</c:v>
                </c:pt>
                <c:pt idx="49">
                  <c:v>15000</c:v>
                </c:pt>
                <c:pt idx="50">
                  <c:v>15000</c:v>
                </c:pt>
                <c:pt idx="51">
                  <c:v>15000</c:v>
                </c:pt>
                <c:pt idx="52">
                  <c:v>15000</c:v>
                </c:pt>
                <c:pt idx="53">
                  <c:v>15000</c:v>
                </c:pt>
                <c:pt idx="54">
                  <c:v>15000</c:v>
                </c:pt>
                <c:pt idx="55">
                  <c:v>15000</c:v>
                </c:pt>
                <c:pt idx="56">
                  <c:v>15000</c:v>
                </c:pt>
                <c:pt idx="57">
                  <c:v>15000</c:v>
                </c:pt>
                <c:pt idx="58">
                  <c:v>15000</c:v>
                </c:pt>
                <c:pt idx="59">
                  <c:v>15000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marker val="1"/>
        <c:axId val="56877127"/>
        <c:axId val="42132096"/>
      </c:lineChart>
      <c:catAx>
        <c:axId val="5687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Edad en años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2132096"/>
        <c:crosses val="autoZero"/>
        <c:auto val="1"/>
        <c:lblOffset val="100"/>
        <c:tickLblSkip val="5"/>
        <c:noMultiLvlLbl val="0"/>
      </c:catAx>
      <c:valAx>
        <c:axId val="4213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Dólares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7712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075"/>
          <c:y val="0.956"/>
          <c:w val="0.269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Teoría del Ciclo Vital
    Solución Entera</a:t>
            </a:r>
          </a:p>
        </c:rich>
      </c:tx>
      <c:layout>
        <c:manualLayout>
          <c:xMode val="factor"/>
          <c:yMode val="factor"/>
          <c:x val="0.011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925"/>
          <c:w val="0.94725"/>
          <c:h val="0.7655"/>
        </c:manualLayout>
      </c:layout>
      <c:lineChart>
        <c:grouping val="standard"/>
        <c:varyColors val="0"/>
        <c:ser>
          <c:idx val="0"/>
          <c:order val="0"/>
          <c:tx>
            <c:v>Y1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CHAP8!$F$212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CHAP8!$F$213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CHAP8!$F$214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CHAP8!$F$215</c:f>
                  <c:strCache>
                    <c:ptCount val="1"/>
                    <c:pt idx="0">
                      <c:v> 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CHAP8!$C$92:$C$157</c:f>
              <c:numCache>
                <c:ptCount val="66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W1/5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CHAP8!$C$212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CHAP8!$C$213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CHAP8!$C$214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CHAP8!$C$215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CHAP8!$C$216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CHAP8!$C$217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CHAP8!$C$218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CHAP8!$C$219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CHAP8!$C$220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CHAP8!$C$221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CHAP8!$C$222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CHAP8!$C$223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CHAP8!$C$224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CHAP8!$C$225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CHAP8!$C$226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CHAP8!$C$227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CHAP8!$C$228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CHAP8!$C$229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CHAP8!$C$230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CHAP8!$C$231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CHAP8!$C$232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CHAP8!$C$233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CHAP8!$C$234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CHAP8!$C$235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CHAP8!$C$236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CHAP8!$C$237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CHAP8!$C$238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CHAP8!$C$239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CHAP8!$C$240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CHAP8!$C$241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CHAP8!$C$242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CHAP8!$C$243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CHAP8!$C$244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CHAP8!$C$245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CHAP8!$C$246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CHAP8!$C$247</c:f>
                  <c:strCache>
                    <c:ptCount val="1"/>
                    <c:pt idx="0">
                      <c:v>W1/5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CHAP8!$G$92:$G$157</c:f>
              <c:numCache>
                <c:ptCount val="66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42000</c:v>
                </c:pt>
                <c:pt idx="46">
                  <c:v>39000</c:v>
                </c:pt>
                <c:pt idx="47">
                  <c:v>36000</c:v>
                </c:pt>
                <c:pt idx="48">
                  <c:v>33000</c:v>
                </c:pt>
                <c:pt idx="49">
                  <c:v>30000</c:v>
                </c:pt>
                <c:pt idx="50">
                  <c:v>27000</c:v>
                </c:pt>
                <c:pt idx="51">
                  <c:v>24000</c:v>
                </c:pt>
                <c:pt idx="52">
                  <c:v>21000</c:v>
                </c:pt>
                <c:pt idx="53">
                  <c:v>18000</c:v>
                </c:pt>
                <c:pt idx="54">
                  <c:v>15000</c:v>
                </c:pt>
                <c:pt idx="55">
                  <c:v>12000</c:v>
                </c:pt>
                <c:pt idx="56">
                  <c:v>9000</c:v>
                </c:pt>
                <c:pt idx="57">
                  <c:v>6000</c:v>
                </c:pt>
                <c:pt idx="58">
                  <c:v>3000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C1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CHAP8!$E$216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CHAP8!$E$217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CHAP8!$E$218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CHAP8!$E$219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CHAP8!$E$220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CHAP8!$E$221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CHAP8!$E$222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CHAP8!$E$223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CHAP8!$E$224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CHAP8!$E$225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CHAP8!$E$226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CHAP8!$E$227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CHAP8!$E$228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CHAP8!$E$229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CHAP8!$E$230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CHAP8!$E$231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CHAP8!$E$232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CHAP8!$E$233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CHAP8!$E$234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CHAP8!$E$235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CHAP8!$E$236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CHAP8!$E$237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CHAP8!$E$238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CHAP8!$E$239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CHAP8!$E$240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CHAP8!$E$241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CHAP8!$E$242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CHAP8!$E$243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CHAP8!$E$244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CHAP8!$E$245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CHAP8!$E$246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CHAP8!$E$247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CHAP8!$E$248</c:f>
                  <c:strCache>
                    <c:ptCount val="1"/>
                    <c:pt idx="0">
                      <c:v>C1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CHAP8!$E$92:$E$157</c:f>
              <c:numCache>
                <c:ptCount val="66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  <c:pt idx="12">
                  <c:v>15000</c:v>
                </c:pt>
                <c:pt idx="13">
                  <c:v>15000</c:v>
                </c:pt>
                <c:pt idx="14">
                  <c:v>15000</c:v>
                </c:pt>
                <c:pt idx="15">
                  <c:v>15000</c:v>
                </c:pt>
                <c:pt idx="16">
                  <c:v>15000</c:v>
                </c:pt>
                <c:pt idx="17">
                  <c:v>15000</c:v>
                </c:pt>
                <c:pt idx="18">
                  <c:v>15000</c:v>
                </c:pt>
                <c:pt idx="19">
                  <c:v>15000</c:v>
                </c:pt>
                <c:pt idx="20">
                  <c:v>15000</c:v>
                </c:pt>
                <c:pt idx="21">
                  <c:v>15000</c:v>
                </c:pt>
                <c:pt idx="22">
                  <c:v>15000</c:v>
                </c:pt>
                <c:pt idx="23">
                  <c:v>15000</c:v>
                </c:pt>
                <c:pt idx="24">
                  <c:v>15000</c:v>
                </c:pt>
                <c:pt idx="25">
                  <c:v>15000</c:v>
                </c:pt>
                <c:pt idx="26">
                  <c:v>15000</c:v>
                </c:pt>
                <c:pt idx="27">
                  <c:v>15000</c:v>
                </c:pt>
                <c:pt idx="28">
                  <c:v>15000</c:v>
                </c:pt>
                <c:pt idx="29">
                  <c:v>15000</c:v>
                </c:pt>
                <c:pt idx="30">
                  <c:v>15000</c:v>
                </c:pt>
                <c:pt idx="31">
                  <c:v>15000</c:v>
                </c:pt>
                <c:pt idx="32">
                  <c:v>15000</c:v>
                </c:pt>
                <c:pt idx="33">
                  <c:v>15000</c:v>
                </c:pt>
                <c:pt idx="34">
                  <c:v>15000</c:v>
                </c:pt>
                <c:pt idx="35">
                  <c:v>15000</c:v>
                </c:pt>
                <c:pt idx="36">
                  <c:v>15000</c:v>
                </c:pt>
                <c:pt idx="37">
                  <c:v>15000</c:v>
                </c:pt>
                <c:pt idx="38">
                  <c:v>15000</c:v>
                </c:pt>
                <c:pt idx="39">
                  <c:v>15000</c:v>
                </c:pt>
                <c:pt idx="40">
                  <c:v>15000</c:v>
                </c:pt>
                <c:pt idx="41">
                  <c:v>15000</c:v>
                </c:pt>
                <c:pt idx="42">
                  <c:v>15000</c:v>
                </c:pt>
                <c:pt idx="43">
                  <c:v>15000</c:v>
                </c:pt>
                <c:pt idx="44">
                  <c:v>15000</c:v>
                </c:pt>
                <c:pt idx="45">
                  <c:v>15000</c:v>
                </c:pt>
                <c:pt idx="46">
                  <c:v>15000</c:v>
                </c:pt>
                <c:pt idx="47">
                  <c:v>15000</c:v>
                </c:pt>
                <c:pt idx="48">
                  <c:v>15000</c:v>
                </c:pt>
                <c:pt idx="49">
                  <c:v>15000</c:v>
                </c:pt>
                <c:pt idx="50">
                  <c:v>15000</c:v>
                </c:pt>
                <c:pt idx="51">
                  <c:v>15000</c:v>
                </c:pt>
                <c:pt idx="52">
                  <c:v>15000</c:v>
                </c:pt>
                <c:pt idx="53">
                  <c:v>15000</c:v>
                </c:pt>
                <c:pt idx="54">
                  <c:v>15000</c:v>
                </c:pt>
                <c:pt idx="55">
                  <c:v>15000</c:v>
                </c:pt>
                <c:pt idx="56">
                  <c:v>15000</c:v>
                </c:pt>
                <c:pt idx="57">
                  <c:v>15000</c:v>
                </c:pt>
                <c:pt idx="58">
                  <c:v>15000</c:v>
                </c:pt>
                <c:pt idx="59">
                  <c:v>15000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CHAP8!$D$216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CHAP8!$D$217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CHAP8!$D$218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CHAP8!$D$219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CHAP8!$D$220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CHAP8!$D$221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CHAP8!$D$222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CHAP8!$D$223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CHAP8!$D$224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CHAP8!$D$225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CHAP8!$D$226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CHAP8!$D$227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CHAP8!$D$228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CHAP8!$D$229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CHAP8!$D$230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CHAP8!$D$231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CHAP8!$D$232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CHAP8!$D$233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CHAP8!$D$234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CHAP8!$D$235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CHAP8!$D$236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CHAP8!$D$237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CHAP8!$D$238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CHAP8!$D$239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CHAP8!$D$240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CHAP8!$D$241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CHAP8!$D$242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CHAP8!$D$243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CHAP8!$D$244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CHAP8!$D$245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CHAP8!$D$246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CHAP8!$D$247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CHAP8!$D$248</c:f>
                  <c:strCache>
                    <c:ptCount val="1"/>
                    <c:pt idx="0">
                      <c:v>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CHAP8!$F$92:$F$157</c:f>
              <c:numCache>
                <c:ptCount val="66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5000</c:v>
                </c:pt>
                <c:pt idx="33">
                  <c:v>5000</c:v>
                </c:pt>
                <c:pt idx="34">
                  <c:v>5000</c:v>
                </c:pt>
                <c:pt idx="35">
                  <c:v>5000</c:v>
                </c:pt>
                <c:pt idx="36">
                  <c:v>5000</c:v>
                </c:pt>
                <c:pt idx="37">
                  <c:v>5000</c:v>
                </c:pt>
                <c:pt idx="38">
                  <c:v>5000</c:v>
                </c:pt>
                <c:pt idx="39">
                  <c:v>5000</c:v>
                </c:pt>
                <c:pt idx="40">
                  <c:v>5000</c:v>
                </c:pt>
                <c:pt idx="41">
                  <c:v>5000</c:v>
                </c:pt>
                <c:pt idx="42">
                  <c:v>5000</c:v>
                </c:pt>
                <c:pt idx="43">
                  <c:v>5000</c:v>
                </c:pt>
                <c:pt idx="44">
                  <c:v>5000</c:v>
                </c:pt>
                <c:pt idx="45">
                  <c:v>-15000</c:v>
                </c:pt>
                <c:pt idx="46">
                  <c:v>-15000</c:v>
                </c:pt>
                <c:pt idx="47">
                  <c:v>-15000</c:v>
                </c:pt>
                <c:pt idx="48">
                  <c:v>-15000</c:v>
                </c:pt>
                <c:pt idx="49">
                  <c:v>-15000</c:v>
                </c:pt>
                <c:pt idx="50">
                  <c:v>-15000</c:v>
                </c:pt>
                <c:pt idx="51">
                  <c:v>-15000</c:v>
                </c:pt>
                <c:pt idx="52">
                  <c:v>-15000</c:v>
                </c:pt>
                <c:pt idx="53">
                  <c:v>-15000</c:v>
                </c:pt>
                <c:pt idx="54">
                  <c:v>-15000</c:v>
                </c:pt>
                <c:pt idx="55">
                  <c:v>-15000</c:v>
                </c:pt>
                <c:pt idx="56">
                  <c:v>-15000</c:v>
                </c:pt>
                <c:pt idx="57">
                  <c:v>-15000</c:v>
                </c:pt>
                <c:pt idx="58">
                  <c:v>-15000</c:v>
                </c:pt>
                <c:pt idx="59">
                  <c:v>-15000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marker val="1"/>
        <c:axId val="43644545"/>
        <c:axId val="57256586"/>
      </c:lineChart>
      <c:catAx>
        <c:axId val="4364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Edad en años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256586"/>
        <c:crosses val="autoZero"/>
        <c:auto val="1"/>
        <c:lblOffset val="100"/>
        <c:tickLblSkip val="5"/>
        <c:noMultiLvlLbl val="0"/>
      </c:catAx>
      <c:valAx>
        <c:axId val="57256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Dólares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54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775"/>
          <c:y val="0.956"/>
          <c:w val="0.252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Teoría del Ciclo Vital
    Ahorro y Riqueza</a:t>
            </a:r>
          </a:p>
        </c:rich>
      </c:tx>
      <c:layout>
        <c:manualLayout>
          <c:xMode val="factor"/>
          <c:yMode val="factor"/>
          <c:x val="0.011"/>
          <c:y val="0.05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85"/>
          <c:w val="0.9472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CHAP8!$N$91</c:f>
              <c:strCache>
                <c:ptCount val="1"/>
                <c:pt idx="0">
                  <c:v>Wealth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CHAP8!$A$212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CHAP8!$A$213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CHAP8!$A$214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CHAP8!$A$215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CHAP8!$A$216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CHAP8!$A$217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CHAP8!$A$218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CHAP8!$A$219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CHAP8!$A$220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CHAP8!$A$221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CHAP8!$A$222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CHAP8!$A$223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CHAP8!$A$224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CHAP8!$A$225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CHAP8!$A$226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CHAP8!$A$227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CHAP8!$A$228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CHAP8!$A$229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CHAP8!$A$230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CHAP8!$A$231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CHAP8!$A$232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CHAP8!$A$233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CHAP8!$A$234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CHAP8!$A$235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CHAP8!$A$236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CHAP8!$A$237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CHAP8!$A$238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CHAP8!$A$239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CHAP8!$A$240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CHAP8!$A$241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CHAP8!$A$242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CHAP8!$A$243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CHAP8!$A$244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CHAP8!$A$245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CHAP8!$A$246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CHAP8!$A$247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CHAP8!$N$92:$N$157</c:f>
              <c:numCache>
                <c:ptCount val="66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25000</c:v>
                </c:pt>
                <c:pt idx="5">
                  <c:v>30000</c:v>
                </c:pt>
                <c:pt idx="6">
                  <c:v>35000</c:v>
                </c:pt>
                <c:pt idx="7">
                  <c:v>40000</c:v>
                </c:pt>
                <c:pt idx="8">
                  <c:v>45000</c:v>
                </c:pt>
                <c:pt idx="9">
                  <c:v>50000</c:v>
                </c:pt>
                <c:pt idx="10">
                  <c:v>55000</c:v>
                </c:pt>
                <c:pt idx="11">
                  <c:v>60000</c:v>
                </c:pt>
                <c:pt idx="12">
                  <c:v>65000</c:v>
                </c:pt>
                <c:pt idx="13">
                  <c:v>70000</c:v>
                </c:pt>
                <c:pt idx="14">
                  <c:v>75000</c:v>
                </c:pt>
                <c:pt idx="15">
                  <c:v>80000</c:v>
                </c:pt>
                <c:pt idx="16">
                  <c:v>85000</c:v>
                </c:pt>
                <c:pt idx="17">
                  <c:v>90000</c:v>
                </c:pt>
                <c:pt idx="18">
                  <c:v>95000</c:v>
                </c:pt>
                <c:pt idx="19">
                  <c:v>100000</c:v>
                </c:pt>
                <c:pt idx="20">
                  <c:v>105000</c:v>
                </c:pt>
                <c:pt idx="21">
                  <c:v>110000</c:v>
                </c:pt>
                <c:pt idx="22">
                  <c:v>115000</c:v>
                </c:pt>
                <c:pt idx="23">
                  <c:v>120000</c:v>
                </c:pt>
                <c:pt idx="24">
                  <c:v>125000</c:v>
                </c:pt>
                <c:pt idx="25">
                  <c:v>130000</c:v>
                </c:pt>
                <c:pt idx="26">
                  <c:v>135000</c:v>
                </c:pt>
                <c:pt idx="27">
                  <c:v>140000</c:v>
                </c:pt>
                <c:pt idx="28">
                  <c:v>145000</c:v>
                </c:pt>
                <c:pt idx="29">
                  <c:v>150000</c:v>
                </c:pt>
                <c:pt idx="30">
                  <c:v>155000</c:v>
                </c:pt>
                <c:pt idx="31">
                  <c:v>160000</c:v>
                </c:pt>
                <c:pt idx="32">
                  <c:v>165000</c:v>
                </c:pt>
                <c:pt idx="33">
                  <c:v>170000</c:v>
                </c:pt>
                <c:pt idx="34">
                  <c:v>175000</c:v>
                </c:pt>
                <c:pt idx="35">
                  <c:v>180000</c:v>
                </c:pt>
                <c:pt idx="36">
                  <c:v>185000</c:v>
                </c:pt>
                <c:pt idx="37">
                  <c:v>190000</c:v>
                </c:pt>
                <c:pt idx="38">
                  <c:v>195000</c:v>
                </c:pt>
                <c:pt idx="39">
                  <c:v>200000</c:v>
                </c:pt>
                <c:pt idx="40">
                  <c:v>205000</c:v>
                </c:pt>
                <c:pt idx="41">
                  <c:v>210000</c:v>
                </c:pt>
                <c:pt idx="42">
                  <c:v>215000</c:v>
                </c:pt>
                <c:pt idx="43">
                  <c:v>220000</c:v>
                </c:pt>
                <c:pt idx="44">
                  <c:v>225000</c:v>
                </c:pt>
                <c:pt idx="45">
                  <c:v>210000</c:v>
                </c:pt>
                <c:pt idx="46">
                  <c:v>195000</c:v>
                </c:pt>
                <c:pt idx="47">
                  <c:v>180000</c:v>
                </c:pt>
                <c:pt idx="48">
                  <c:v>165000</c:v>
                </c:pt>
                <c:pt idx="49">
                  <c:v>150000</c:v>
                </c:pt>
                <c:pt idx="50">
                  <c:v>135000</c:v>
                </c:pt>
                <c:pt idx="51">
                  <c:v>120000</c:v>
                </c:pt>
                <c:pt idx="52">
                  <c:v>105000</c:v>
                </c:pt>
                <c:pt idx="53">
                  <c:v>90000</c:v>
                </c:pt>
                <c:pt idx="54">
                  <c:v>75000</c:v>
                </c:pt>
                <c:pt idx="55">
                  <c:v>60000</c:v>
                </c:pt>
                <c:pt idx="56">
                  <c:v>45000</c:v>
                </c:pt>
                <c:pt idx="57">
                  <c:v>30000</c:v>
                </c:pt>
                <c:pt idx="58">
                  <c:v>15000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CHAP8!$D$216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CHAP8!$D$217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CHAP8!$D$218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CHAP8!$D$219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CHAP8!$D$220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CHAP8!$D$221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CHAP8!$D$222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CHAP8!$D$223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CHAP8!$D$224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CHAP8!$D$225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CHAP8!$D$226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CHAP8!$D$227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CHAP8!$D$228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CHAP8!$D$229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CHAP8!$D$230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CHAP8!$D$231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CHAP8!$D$232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CHAP8!$D$233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CHAP8!$D$234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CHAP8!$D$235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CHAP8!$D$236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CHAP8!$D$237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CHAP8!$D$238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CHAP8!$D$239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CHAP8!$D$240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CHAP8!$D$241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CHAP8!$D$242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CHAP8!$D$243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CHAP8!$D$244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CHAP8!$D$245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CHAP8!$D$246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CHAP8!$D$247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CHAP8!$A$92:$A$157</c:f>
              <c:numCach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CHAP8!$F$92:$F$157</c:f>
              <c:numCache>
                <c:ptCount val="66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5000</c:v>
                </c:pt>
                <c:pt idx="33">
                  <c:v>5000</c:v>
                </c:pt>
                <c:pt idx="34">
                  <c:v>5000</c:v>
                </c:pt>
                <c:pt idx="35">
                  <c:v>5000</c:v>
                </c:pt>
                <c:pt idx="36">
                  <c:v>5000</c:v>
                </c:pt>
                <c:pt idx="37">
                  <c:v>5000</c:v>
                </c:pt>
                <c:pt idx="38">
                  <c:v>5000</c:v>
                </c:pt>
                <c:pt idx="39">
                  <c:v>5000</c:v>
                </c:pt>
                <c:pt idx="40">
                  <c:v>5000</c:v>
                </c:pt>
                <c:pt idx="41">
                  <c:v>5000</c:v>
                </c:pt>
                <c:pt idx="42">
                  <c:v>5000</c:v>
                </c:pt>
                <c:pt idx="43">
                  <c:v>5000</c:v>
                </c:pt>
                <c:pt idx="44">
                  <c:v>5000</c:v>
                </c:pt>
                <c:pt idx="45">
                  <c:v>-15000</c:v>
                </c:pt>
                <c:pt idx="46">
                  <c:v>-15000</c:v>
                </c:pt>
                <c:pt idx="47">
                  <c:v>-15000</c:v>
                </c:pt>
                <c:pt idx="48">
                  <c:v>-15000</c:v>
                </c:pt>
                <c:pt idx="49">
                  <c:v>-15000</c:v>
                </c:pt>
                <c:pt idx="50">
                  <c:v>-15000</c:v>
                </c:pt>
                <c:pt idx="51">
                  <c:v>-15000</c:v>
                </c:pt>
                <c:pt idx="52">
                  <c:v>-15000</c:v>
                </c:pt>
                <c:pt idx="53">
                  <c:v>-15000</c:v>
                </c:pt>
                <c:pt idx="54">
                  <c:v>-15000</c:v>
                </c:pt>
                <c:pt idx="55">
                  <c:v>-15000</c:v>
                </c:pt>
                <c:pt idx="56">
                  <c:v>-15000</c:v>
                </c:pt>
                <c:pt idx="57">
                  <c:v>-15000</c:v>
                </c:pt>
                <c:pt idx="58">
                  <c:v>-15000</c:v>
                </c:pt>
                <c:pt idx="59">
                  <c:v>-15000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marker val="1"/>
        <c:axId val="45547227"/>
        <c:axId val="7271860"/>
      </c:lineChart>
      <c:catAx>
        <c:axId val="4554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Edad en años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7271860"/>
        <c:crosses val="autoZero"/>
        <c:auto val="1"/>
        <c:lblOffset val="100"/>
        <c:tickLblSkip val="5"/>
        <c:noMultiLvlLbl val="0"/>
      </c:catAx>
      <c:valAx>
        <c:axId val="7271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Dólares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722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8325"/>
          <c:y val="0.956"/>
          <c:w val="0.121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Teoría de la Renta Permanente
Funciones Consumo a Corto y Largo Plazo</a:t>
            </a:r>
          </a:p>
        </c:rich>
      </c:tx>
      <c:layout>
        <c:manualLayout>
          <c:xMode val="factor"/>
          <c:yMode val="factor"/>
          <c:x val="0.00775"/>
          <c:y val="0.05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925"/>
          <c:w val="0.9475"/>
          <c:h val="0.7655"/>
        </c:manualLayout>
      </c:layout>
      <c:scatterChart>
        <c:scatterStyle val="lineMarker"/>
        <c:varyColors val="0"/>
        <c:ser>
          <c:idx val="0"/>
          <c:order val="0"/>
          <c:tx>
            <c:v>LP0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CHAP8!$A$60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CHAP8!$A$61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CHAP8!$A$62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CHAP8!$A$63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CHAP8!$A$64</c:f>
                  <c:strCache>
                    <c:ptCount val="1"/>
                    <c:pt idx="0">
                      <c:v>  LP0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CHAP8!$Q$92:$V$123</c:f>
              <c:numCache>
                <c:ptCount val="31"/>
                <c:pt idx="0">
                  <c:v>18000
18000
18000
0
0
0</c:v>
                </c:pt>
                <c:pt idx="1">
                  <c:v>18540
18540
18540
2700
2700
3000</c:v>
                </c:pt>
                <c:pt idx="2">
                  <c:v>19080
19080
19080
5400
5400
6000</c:v>
                </c:pt>
                <c:pt idx="3">
                  <c:v>19620
19620
19620
8100
8100
9000</c:v>
                </c:pt>
                <c:pt idx="4">
                  <c:v>20160
20160
20160
10800
10800
12000</c:v>
                </c:pt>
                <c:pt idx="5">
                  <c:v>20700
20700
20700
13500
13500
15000</c:v>
                </c:pt>
                <c:pt idx="6">
                  <c:v>21240
21240
21240
16200
16200
18000</c:v>
                </c:pt>
                <c:pt idx="7">
                  <c:v>21780
21780
21780
18900
18900
21000</c:v>
                </c:pt>
                <c:pt idx="8">
                  <c:v>22320
22320
22320
21600
21600
24000</c:v>
                </c:pt>
                <c:pt idx="9">
                  <c:v>22860
22860
22860
24300
24300
27000</c:v>
                </c:pt>
                <c:pt idx="10">
                  <c:v>23400
23400
23400
27000
27000
30000</c:v>
                </c:pt>
                <c:pt idx="11">
                  <c:v>23940
23940
23940
29700
29700
33000</c:v>
                </c:pt>
                <c:pt idx="12">
                  <c:v>24480
24480
24480
32400
32400
36000</c:v>
                </c:pt>
                <c:pt idx="13">
                  <c:v>25020
25020
25020
35100
35100
39000</c:v>
                </c:pt>
                <c:pt idx="14">
                  <c:v>25560
25560
25560
37800
37800
42000</c:v>
                </c:pt>
                <c:pt idx="15">
                  <c:v>26100
26100
26100
40500
40500
45000</c:v>
                </c:pt>
                <c:pt idx="16">
                  <c:v>26640
26640
26640
43200
43200
48000</c:v>
                </c:pt>
                <c:pt idx="17">
                  <c:v>27180
27180
27180
45900
45900
51000</c:v>
                </c:pt>
                <c:pt idx="18">
                  <c:v>27720
27720
27720
48600
48600
54000</c:v>
                </c:pt>
                <c:pt idx="19">
                  <c:v>28260
28260
28260
51300
51300
57000</c:v>
                </c:pt>
                <c:pt idx="20">
                  <c:v>28800
28800
28800
54000
54000
60000</c:v>
                </c:pt>
                <c:pt idx="21">
                  <c:v>29340
29340
29340
56700
56700
63000</c:v>
                </c:pt>
                <c:pt idx="22">
                  <c:v>29880
29880
29880
59400
59400
66000</c:v>
                </c:pt>
                <c:pt idx="23">
                  <c:v>30420
30420
30420
62100
62100
69000</c:v>
                </c:pt>
                <c:pt idx="24">
                  <c:v>30960
30960
30960
64800
64800
72000</c:v>
                </c:pt>
                <c:pt idx="25">
                  <c:v>31500
31500
31500
67500
67500
75000</c:v>
                </c:pt>
                <c:pt idx="26">
                  <c:v>32040
32040
32040
70200
70200
78000</c:v>
                </c:pt>
                <c:pt idx="27">
                  <c:v>32580
32580
32580
72900
72900
81000</c:v>
                </c:pt>
                <c:pt idx="28">
                  <c:v>33120
33120
33120
75600
75600
84000</c:v>
                </c:pt>
                <c:pt idx="29">
                  <c:v>33660
33660
33660
78300
78300
87000</c:v>
                </c:pt>
                <c:pt idx="30">
                  <c:v>34200
34200
34200
81000
81000
90000</c:v>
                </c:pt>
              </c:numCache>
            </c:numRef>
          </c:xVal>
          <c:yVal>
            <c:numRef>
              <c:f>CHAP8!$S$92:$S$122</c:f>
              <c:numCache>
                <c:ptCount val="31"/>
                <c:pt idx="0">
                  <c:v>0</c:v>
                </c:pt>
                <c:pt idx="1">
                  <c:v>2700</c:v>
                </c:pt>
                <c:pt idx="2">
                  <c:v>5400</c:v>
                </c:pt>
                <c:pt idx="3">
                  <c:v>8100</c:v>
                </c:pt>
                <c:pt idx="4">
                  <c:v>10800</c:v>
                </c:pt>
                <c:pt idx="5">
                  <c:v>13500</c:v>
                </c:pt>
                <c:pt idx="6">
                  <c:v>16200</c:v>
                </c:pt>
                <c:pt idx="7">
                  <c:v>18900</c:v>
                </c:pt>
                <c:pt idx="8">
                  <c:v>21600</c:v>
                </c:pt>
                <c:pt idx="9">
                  <c:v>24300</c:v>
                </c:pt>
                <c:pt idx="10">
                  <c:v>27000</c:v>
                </c:pt>
                <c:pt idx="11">
                  <c:v>29700</c:v>
                </c:pt>
                <c:pt idx="12">
                  <c:v>32400</c:v>
                </c:pt>
                <c:pt idx="13">
                  <c:v>35100</c:v>
                </c:pt>
                <c:pt idx="14">
                  <c:v>37800</c:v>
                </c:pt>
                <c:pt idx="15">
                  <c:v>40500</c:v>
                </c:pt>
                <c:pt idx="16">
                  <c:v>43200</c:v>
                </c:pt>
                <c:pt idx="17">
                  <c:v>45900</c:v>
                </c:pt>
                <c:pt idx="18">
                  <c:v>48600</c:v>
                </c:pt>
                <c:pt idx="19">
                  <c:v>51300</c:v>
                </c:pt>
                <c:pt idx="20">
                  <c:v>54000</c:v>
                </c:pt>
                <c:pt idx="21">
                  <c:v>56700</c:v>
                </c:pt>
                <c:pt idx="22">
                  <c:v>59400</c:v>
                </c:pt>
                <c:pt idx="23">
                  <c:v>62100</c:v>
                </c:pt>
                <c:pt idx="24">
                  <c:v>64800</c:v>
                </c:pt>
                <c:pt idx="25">
                  <c:v>67500</c:v>
                </c:pt>
                <c:pt idx="26">
                  <c:v>70200</c:v>
                </c:pt>
                <c:pt idx="27">
                  <c:v>72900</c:v>
                </c:pt>
                <c:pt idx="28">
                  <c:v>75600</c:v>
                </c:pt>
                <c:pt idx="29">
                  <c:v>78300</c:v>
                </c:pt>
                <c:pt idx="30">
                  <c:v>81000</c:v>
                </c:pt>
              </c:numCache>
            </c:numRef>
          </c:yVal>
          <c:smooth val="0"/>
        </c:ser>
        <c:ser>
          <c:idx val="1"/>
          <c:order val="1"/>
          <c:tx>
            <c:v>LP1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CHAP8!$B$60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CHAP8!$B$61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CHAP8!$B$62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CHAP8!$B$63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CHAP8!$B$64</c:f>
                  <c:strCache>
                    <c:ptCount val="1"/>
                    <c:pt idx="0">
                      <c:v>  LP1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CHAP8!$Q$92:$V$123</c:f>
              <c:numCache>
                <c:ptCount val="31"/>
                <c:pt idx="0">
                  <c:v>18000
18000
18000
0
0
0</c:v>
                </c:pt>
                <c:pt idx="1">
                  <c:v>18540
18540
18540
2700
2700
3000</c:v>
                </c:pt>
                <c:pt idx="2">
                  <c:v>19080
19080
19080
5400
5400
6000</c:v>
                </c:pt>
                <c:pt idx="3">
                  <c:v>19620
19620
19620
8100
8100
9000</c:v>
                </c:pt>
                <c:pt idx="4">
                  <c:v>20160
20160
20160
10800
10800
12000</c:v>
                </c:pt>
                <c:pt idx="5">
                  <c:v>20700
20700
20700
13500
13500
15000</c:v>
                </c:pt>
                <c:pt idx="6">
                  <c:v>21240
21240
21240
16200
16200
18000</c:v>
                </c:pt>
                <c:pt idx="7">
                  <c:v>21780
21780
21780
18900
18900
21000</c:v>
                </c:pt>
                <c:pt idx="8">
                  <c:v>22320
22320
22320
21600
21600
24000</c:v>
                </c:pt>
                <c:pt idx="9">
                  <c:v>22860
22860
22860
24300
24300
27000</c:v>
                </c:pt>
                <c:pt idx="10">
                  <c:v>23400
23400
23400
27000
27000
30000</c:v>
                </c:pt>
                <c:pt idx="11">
                  <c:v>23940
23940
23940
29700
29700
33000</c:v>
                </c:pt>
                <c:pt idx="12">
                  <c:v>24480
24480
24480
32400
32400
36000</c:v>
                </c:pt>
                <c:pt idx="13">
                  <c:v>25020
25020
25020
35100
35100
39000</c:v>
                </c:pt>
                <c:pt idx="14">
                  <c:v>25560
25560
25560
37800
37800
42000</c:v>
                </c:pt>
                <c:pt idx="15">
                  <c:v>26100
26100
26100
40500
40500
45000</c:v>
                </c:pt>
                <c:pt idx="16">
                  <c:v>26640
26640
26640
43200
43200
48000</c:v>
                </c:pt>
                <c:pt idx="17">
                  <c:v>27180
27180
27180
45900
45900
51000</c:v>
                </c:pt>
                <c:pt idx="18">
                  <c:v>27720
27720
27720
48600
48600
54000</c:v>
                </c:pt>
                <c:pt idx="19">
                  <c:v>28260
28260
28260
51300
51300
57000</c:v>
                </c:pt>
                <c:pt idx="20">
                  <c:v>28800
28800
28800
54000
54000
60000</c:v>
                </c:pt>
                <c:pt idx="21">
                  <c:v>29340
29340
29340
56700
56700
63000</c:v>
                </c:pt>
                <c:pt idx="22">
                  <c:v>29880
29880
29880
59400
59400
66000</c:v>
                </c:pt>
                <c:pt idx="23">
                  <c:v>30420
30420
30420
62100
62100
69000</c:v>
                </c:pt>
                <c:pt idx="24">
                  <c:v>30960
30960
30960
64800
64800
72000</c:v>
                </c:pt>
                <c:pt idx="25">
                  <c:v>31500
31500
31500
67500
67500
75000</c:v>
                </c:pt>
                <c:pt idx="26">
                  <c:v>32040
32040
32040
70200
70200
78000</c:v>
                </c:pt>
                <c:pt idx="27">
                  <c:v>32580
32580
32580
72900
72900
81000</c:v>
                </c:pt>
                <c:pt idx="28">
                  <c:v>33120
33120
33120
75600
75600
84000</c:v>
                </c:pt>
                <c:pt idx="29">
                  <c:v>33660
33660
33660
78300
78300
87000</c:v>
                </c:pt>
                <c:pt idx="30">
                  <c:v>34200
34200
34200
81000
81000
90000</c:v>
                </c:pt>
              </c:numCache>
            </c:numRef>
          </c:xVal>
          <c:yVal>
            <c:numRef>
              <c:f>CHAP8!$R$92:$R$122</c:f>
              <c:numCache>
                <c:ptCount val="31"/>
                <c:pt idx="0">
                  <c:v>0</c:v>
                </c:pt>
                <c:pt idx="1">
                  <c:v>2700</c:v>
                </c:pt>
                <c:pt idx="2">
                  <c:v>5400</c:v>
                </c:pt>
                <c:pt idx="3">
                  <c:v>8100</c:v>
                </c:pt>
                <c:pt idx="4">
                  <c:v>10800</c:v>
                </c:pt>
                <c:pt idx="5">
                  <c:v>13500</c:v>
                </c:pt>
                <c:pt idx="6">
                  <c:v>16200</c:v>
                </c:pt>
                <c:pt idx="7">
                  <c:v>18900</c:v>
                </c:pt>
                <c:pt idx="8">
                  <c:v>21600</c:v>
                </c:pt>
                <c:pt idx="9">
                  <c:v>24300</c:v>
                </c:pt>
                <c:pt idx="10">
                  <c:v>27000</c:v>
                </c:pt>
                <c:pt idx="11">
                  <c:v>29700</c:v>
                </c:pt>
                <c:pt idx="12">
                  <c:v>32400</c:v>
                </c:pt>
                <c:pt idx="13">
                  <c:v>35100</c:v>
                </c:pt>
                <c:pt idx="14">
                  <c:v>37800</c:v>
                </c:pt>
                <c:pt idx="15">
                  <c:v>40500</c:v>
                </c:pt>
                <c:pt idx="16">
                  <c:v>43200</c:v>
                </c:pt>
                <c:pt idx="17">
                  <c:v>45900</c:v>
                </c:pt>
                <c:pt idx="18">
                  <c:v>48600</c:v>
                </c:pt>
                <c:pt idx="19">
                  <c:v>51300</c:v>
                </c:pt>
                <c:pt idx="20">
                  <c:v>54000</c:v>
                </c:pt>
                <c:pt idx="21">
                  <c:v>56700</c:v>
                </c:pt>
                <c:pt idx="22">
                  <c:v>59400</c:v>
                </c:pt>
                <c:pt idx="23">
                  <c:v>62100</c:v>
                </c:pt>
                <c:pt idx="24">
                  <c:v>64800</c:v>
                </c:pt>
                <c:pt idx="25">
                  <c:v>67500</c:v>
                </c:pt>
                <c:pt idx="26">
                  <c:v>70200</c:v>
                </c:pt>
                <c:pt idx="27">
                  <c:v>72900</c:v>
                </c:pt>
                <c:pt idx="28">
                  <c:v>75600</c:v>
                </c:pt>
                <c:pt idx="29">
                  <c:v>78300</c:v>
                </c:pt>
                <c:pt idx="30">
                  <c:v>81000</c:v>
                </c:pt>
              </c:numCache>
            </c:numRef>
          </c:yVal>
          <c:smooth val="0"/>
        </c:ser>
        <c:ser>
          <c:idx val="2"/>
          <c:order val="2"/>
          <c:tx>
            <c:v>CP0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CHAP8!$C$60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CHAP8!$C$61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CHAP8!$C$62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CHAP8!$C$63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CHAP8!$C$64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CHAP8!$C$65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CHAP8!$C$66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CHAP8!$C$67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CHAP8!$C$68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CHAP8!$C$69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CHAP8!$C$70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CHAP8!$C$71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CHAP8!$C$72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CHAP8!$C$73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CHAP8!$C$74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CHAP8!$C$75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CHAP8!$C$76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CHAP8!$C$77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CHAP8!$C$78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CHAP8!$C$79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CHAP8!$C$80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CHAP8!$C$81</c:f>
                  <c:strCache>
                    <c:ptCount val="1"/>
                    <c:pt idx="0">
                      <c:v>CP0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CHAP8!$Q$92:$V$123</c:f>
              <c:numCache>
                <c:ptCount val="31"/>
                <c:pt idx="0">
                  <c:v>18000
18000
18000
0
0
0</c:v>
                </c:pt>
                <c:pt idx="1">
                  <c:v>18540
18540
18540
2700
2700
3000</c:v>
                </c:pt>
                <c:pt idx="2">
                  <c:v>19080
19080
19080
5400
5400
6000</c:v>
                </c:pt>
                <c:pt idx="3">
                  <c:v>19620
19620
19620
8100
8100
9000</c:v>
                </c:pt>
                <c:pt idx="4">
                  <c:v>20160
20160
20160
10800
10800
12000</c:v>
                </c:pt>
                <c:pt idx="5">
                  <c:v>20700
20700
20700
13500
13500
15000</c:v>
                </c:pt>
                <c:pt idx="6">
                  <c:v>21240
21240
21240
16200
16200
18000</c:v>
                </c:pt>
                <c:pt idx="7">
                  <c:v>21780
21780
21780
18900
18900
21000</c:v>
                </c:pt>
                <c:pt idx="8">
                  <c:v>22320
22320
22320
21600
21600
24000</c:v>
                </c:pt>
                <c:pt idx="9">
                  <c:v>22860
22860
22860
24300
24300
27000</c:v>
                </c:pt>
                <c:pt idx="10">
                  <c:v>23400
23400
23400
27000
27000
30000</c:v>
                </c:pt>
                <c:pt idx="11">
                  <c:v>23940
23940
23940
29700
29700
33000</c:v>
                </c:pt>
                <c:pt idx="12">
                  <c:v>24480
24480
24480
32400
32400
36000</c:v>
                </c:pt>
                <c:pt idx="13">
                  <c:v>25020
25020
25020
35100
35100
39000</c:v>
                </c:pt>
                <c:pt idx="14">
                  <c:v>25560
25560
25560
37800
37800
42000</c:v>
                </c:pt>
                <c:pt idx="15">
                  <c:v>26100
26100
26100
40500
40500
45000</c:v>
                </c:pt>
                <c:pt idx="16">
                  <c:v>26640
26640
26640
43200
43200
48000</c:v>
                </c:pt>
                <c:pt idx="17">
                  <c:v>27180
27180
27180
45900
45900
51000</c:v>
                </c:pt>
                <c:pt idx="18">
                  <c:v>27720
27720
27720
48600
48600
54000</c:v>
                </c:pt>
                <c:pt idx="19">
                  <c:v>28260
28260
28260
51300
51300
57000</c:v>
                </c:pt>
                <c:pt idx="20">
                  <c:v>28800
28800
28800
54000
54000
60000</c:v>
                </c:pt>
                <c:pt idx="21">
                  <c:v>29340
29340
29340
56700
56700
63000</c:v>
                </c:pt>
                <c:pt idx="22">
                  <c:v>29880
29880
29880
59400
59400
66000</c:v>
                </c:pt>
                <c:pt idx="23">
                  <c:v>30420
30420
30420
62100
62100
69000</c:v>
                </c:pt>
                <c:pt idx="24">
                  <c:v>30960
30960
30960
64800
64800
72000</c:v>
                </c:pt>
                <c:pt idx="25">
                  <c:v>31500
31500
31500
67500
67500
75000</c:v>
                </c:pt>
                <c:pt idx="26">
                  <c:v>32040
32040
32040
70200
70200
78000</c:v>
                </c:pt>
                <c:pt idx="27">
                  <c:v>32580
32580
32580
72900
72900
81000</c:v>
                </c:pt>
                <c:pt idx="28">
                  <c:v>33120
33120
33120
75600
75600
84000</c:v>
                </c:pt>
                <c:pt idx="29">
                  <c:v>33660
33660
33660
78300
78300
87000</c:v>
                </c:pt>
                <c:pt idx="30">
                  <c:v>34200
34200
34200
81000
81000
90000</c:v>
                </c:pt>
              </c:numCache>
            </c:numRef>
          </c:xVal>
          <c:yVal>
            <c:numRef>
              <c:f>CHAP8!$T$92:$T$122</c:f>
              <c:numCache>
                <c:ptCount val="31"/>
                <c:pt idx="0">
                  <c:v>18000.000000000004</c:v>
                </c:pt>
                <c:pt idx="1">
                  <c:v>18540.000000000004</c:v>
                </c:pt>
                <c:pt idx="2">
                  <c:v>19080.000000000004</c:v>
                </c:pt>
                <c:pt idx="3">
                  <c:v>19620.000000000004</c:v>
                </c:pt>
                <c:pt idx="4">
                  <c:v>20160.000000000004</c:v>
                </c:pt>
                <c:pt idx="5">
                  <c:v>20700.000000000004</c:v>
                </c:pt>
                <c:pt idx="6">
                  <c:v>21240.000000000004</c:v>
                </c:pt>
                <c:pt idx="7">
                  <c:v>21780.000000000004</c:v>
                </c:pt>
                <c:pt idx="8">
                  <c:v>22320.000000000004</c:v>
                </c:pt>
                <c:pt idx="9">
                  <c:v>22860.000000000004</c:v>
                </c:pt>
                <c:pt idx="10">
                  <c:v>23400.000000000004</c:v>
                </c:pt>
                <c:pt idx="11">
                  <c:v>23940.000000000004</c:v>
                </c:pt>
                <c:pt idx="12">
                  <c:v>24480.000000000004</c:v>
                </c:pt>
                <c:pt idx="13">
                  <c:v>25020.000000000004</c:v>
                </c:pt>
                <c:pt idx="14">
                  <c:v>25560.000000000004</c:v>
                </c:pt>
                <c:pt idx="15">
                  <c:v>26100.000000000004</c:v>
                </c:pt>
                <c:pt idx="16">
                  <c:v>26640.000000000007</c:v>
                </c:pt>
                <c:pt idx="17">
                  <c:v>27180.000000000007</c:v>
                </c:pt>
                <c:pt idx="18">
                  <c:v>27720.000000000007</c:v>
                </c:pt>
                <c:pt idx="19">
                  <c:v>28260.000000000007</c:v>
                </c:pt>
                <c:pt idx="20">
                  <c:v>28800.000000000007</c:v>
                </c:pt>
                <c:pt idx="21">
                  <c:v>29340.000000000007</c:v>
                </c:pt>
                <c:pt idx="22">
                  <c:v>29880.000000000007</c:v>
                </c:pt>
                <c:pt idx="23">
                  <c:v>30420.000000000007</c:v>
                </c:pt>
                <c:pt idx="24">
                  <c:v>30960.000000000007</c:v>
                </c:pt>
                <c:pt idx="25">
                  <c:v>31500.000000000007</c:v>
                </c:pt>
                <c:pt idx="26">
                  <c:v>32040.000000000007</c:v>
                </c:pt>
                <c:pt idx="27">
                  <c:v>32580.000000000007</c:v>
                </c:pt>
                <c:pt idx="28">
                  <c:v>33120.00000000001</c:v>
                </c:pt>
                <c:pt idx="29">
                  <c:v>33660.00000000001</c:v>
                </c:pt>
                <c:pt idx="30">
                  <c:v>34200.00000000001</c:v>
                </c:pt>
              </c:numCache>
            </c:numRef>
          </c:yVal>
          <c:smooth val="0"/>
        </c:ser>
        <c:ser>
          <c:idx val="3"/>
          <c:order val="3"/>
          <c:tx>
            <c:v>CP1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CHAP8!$D$60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CHAP8!$D$61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CHAP8!$D$62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CHAP8!$D$63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CHAP8!$D$64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CHAP8!$D$65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CHAP8!$D$66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CHAP8!$D$67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CHAP8!$D$68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CHAP8!$D$69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CHAP8!$D$70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CHAP8!$D$71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CHAP8!$D$72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CHAP8!$D$73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CHAP8!$D$74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CHAP8!$D$75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CHAP8!$D$76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CHAP8!$D$77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CHAP8!$D$78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CHAP8!$D$79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CHAP8!$D$80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CHAP8!$D$81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CHAP8!$D$82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CHAP8!$D$83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CHAP8!$D$84</c:f>
                  <c:strCache>
                    <c:ptCount val="1"/>
                    <c:pt idx="0">
                      <c:v>    CP1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CHAP8!$Q$92:$V$123</c:f>
              <c:numCache>
                <c:ptCount val="31"/>
                <c:pt idx="0">
                  <c:v>18000
18000
18000
0
0
0</c:v>
                </c:pt>
                <c:pt idx="1">
                  <c:v>18540
18540
18540
2700
2700
3000</c:v>
                </c:pt>
                <c:pt idx="2">
                  <c:v>19080
19080
19080
5400
5400
6000</c:v>
                </c:pt>
                <c:pt idx="3">
                  <c:v>19620
19620
19620
8100
8100
9000</c:v>
                </c:pt>
                <c:pt idx="4">
                  <c:v>20160
20160
20160
10800
10800
12000</c:v>
                </c:pt>
                <c:pt idx="5">
                  <c:v>20700
20700
20700
13500
13500
15000</c:v>
                </c:pt>
                <c:pt idx="6">
                  <c:v>21240
21240
21240
16200
16200
18000</c:v>
                </c:pt>
                <c:pt idx="7">
                  <c:v>21780
21780
21780
18900
18900
21000</c:v>
                </c:pt>
                <c:pt idx="8">
                  <c:v>22320
22320
22320
21600
21600
24000</c:v>
                </c:pt>
                <c:pt idx="9">
                  <c:v>22860
22860
22860
24300
24300
27000</c:v>
                </c:pt>
                <c:pt idx="10">
                  <c:v>23400
23400
23400
27000
27000
30000</c:v>
                </c:pt>
                <c:pt idx="11">
                  <c:v>23940
23940
23940
29700
29700
33000</c:v>
                </c:pt>
                <c:pt idx="12">
                  <c:v>24480
24480
24480
32400
32400
36000</c:v>
                </c:pt>
                <c:pt idx="13">
                  <c:v>25020
25020
25020
35100
35100
39000</c:v>
                </c:pt>
                <c:pt idx="14">
                  <c:v>25560
25560
25560
37800
37800
42000</c:v>
                </c:pt>
                <c:pt idx="15">
                  <c:v>26100
26100
26100
40500
40500
45000</c:v>
                </c:pt>
                <c:pt idx="16">
                  <c:v>26640
26640
26640
43200
43200
48000</c:v>
                </c:pt>
                <c:pt idx="17">
                  <c:v>27180
27180
27180
45900
45900
51000</c:v>
                </c:pt>
                <c:pt idx="18">
                  <c:v>27720
27720
27720
48600
48600
54000</c:v>
                </c:pt>
                <c:pt idx="19">
                  <c:v>28260
28260
28260
51300
51300
57000</c:v>
                </c:pt>
                <c:pt idx="20">
                  <c:v>28800
28800
28800
54000
54000
60000</c:v>
                </c:pt>
                <c:pt idx="21">
                  <c:v>29340
29340
29340
56700
56700
63000</c:v>
                </c:pt>
                <c:pt idx="22">
                  <c:v>29880
29880
29880
59400
59400
66000</c:v>
                </c:pt>
                <c:pt idx="23">
                  <c:v>30420
30420
30420
62100
62100
69000</c:v>
                </c:pt>
                <c:pt idx="24">
                  <c:v>30960
30960
30960
64800
64800
72000</c:v>
                </c:pt>
                <c:pt idx="25">
                  <c:v>31500
31500
31500
67500
67500
75000</c:v>
                </c:pt>
                <c:pt idx="26">
                  <c:v>32040
32040
32040
70200
70200
78000</c:v>
                </c:pt>
                <c:pt idx="27">
                  <c:v>32580
32580
32580
72900
72900
81000</c:v>
                </c:pt>
                <c:pt idx="28">
                  <c:v>33120
33120
33120
75600
75600
84000</c:v>
                </c:pt>
                <c:pt idx="29">
                  <c:v>33660
33660
33660
78300
78300
87000</c:v>
                </c:pt>
                <c:pt idx="30">
                  <c:v>34200
34200
34200
81000
81000
90000</c:v>
                </c:pt>
              </c:numCache>
            </c:numRef>
          </c:xVal>
          <c:yVal>
            <c:numRef>
              <c:f>CHAP8!$V$92:$V$122</c:f>
              <c:numCache>
                <c:ptCount val="31"/>
                <c:pt idx="0">
                  <c:v>18000.000000000004</c:v>
                </c:pt>
                <c:pt idx="1">
                  <c:v>18540.000000000004</c:v>
                </c:pt>
                <c:pt idx="2">
                  <c:v>19080.000000000004</c:v>
                </c:pt>
                <c:pt idx="3">
                  <c:v>19620.000000000004</c:v>
                </c:pt>
                <c:pt idx="4">
                  <c:v>20160.000000000004</c:v>
                </c:pt>
                <c:pt idx="5">
                  <c:v>20700.000000000004</c:v>
                </c:pt>
                <c:pt idx="6">
                  <c:v>21240.000000000004</c:v>
                </c:pt>
                <c:pt idx="7">
                  <c:v>21780.000000000004</c:v>
                </c:pt>
                <c:pt idx="8">
                  <c:v>22320.000000000004</c:v>
                </c:pt>
                <c:pt idx="9">
                  <c:v>22860.000000000004</c:v>
                </c:pt>
                <c:pt idx="10">
                  <c:v>23400.000000000004</c:v>
                </c:pt>
                <c:pt idx="11">
                  <c:v>23940.000000000004</c:v>
                </c:pt>
                <c:pt idx="12">
                  <c:v>24480.000000000004</c:v>
                </c:pt>
                <c:pt idx="13">
                  <c:v>25020.000000000004</c:v>
                </c:pt>
                <c:pt idx="14">
                  <c:v>25560.000000000004</c:v>
                </c:pt>
                <c:pt idx="15">
                  <c:v>26100.000000000004</c:v>
                </c:pt>
                <c:pt idx="16">
                  <c:v>26640.000000000007</c:v>
                </c:pt>
                <c:pt idx="17">
                  <c:v>27180.000000000007</c:v>
                </c:pt>
                <c:pt idx="18">
                  <c:v>27720.000000000007</c:v>
                </c:pt>
                <c:pt idx="19">
                  <c:v>28260.000000000007</c:v>
                </c:pt>
                <c:pt idx="20">
                  <c:v>28800.000000000007</c:v>
                </c:pt>
                <c:pt idx="21">
                  <c:v>29340.000000000007</c:v>
                </c:pt>
                <c:pt idx="22">
                  <c:v>29880.000000000007</c:v>
                </c:pt>
                <c:pt idx="23">
                  <c:v>30420.000000000007</c:v>
                </c:pt>
                <c:pt idx="24">
                  <c:v>30960.000000000007</c:v>
                </c:pt>
                <c:pt idx="25">
                  <c:v>31500.000000000007</c:v>
                </c:pt>
                <c:pt idx="26">
                  <c:v>32040.000000000007</c:v>
                </c:pt>
                <c:pt idx="27">
                  <c:v>32580.000000000007</c:v>
                </c:pt>
                <c:pt idx="28">
                  <c:v>33120.00000000001</c:v>
                </c:pt>
                <c:pt idx="29">
                  <c:v>33660.00000000001</c:v>
                </c:pt>
                <c:pt idx="30">
                  <c:v>34200.00000000001</c:v>
                </c:pt>
              </c:numCache>
            </c:numRef>
          </c:yVal>
          <c:smooth val="0"/>
        </c:ser>
        <c:axId val="65446741"/>
        <c:axId val="52149758"/>
      </c:scatterChart>
      <c:valAx>
        <c:axId val="6544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 Renta (Y)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149758"/>
        <c:crosses val="autoZero"/>
        <c:crossBetween val="midCat"/>
        <c:dispUnits/>
      </c:valAx>
      <c:valAx>
        <c:axId val="5214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Consumo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674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"/>
          <c:y val="0.956"/>
          <c:w val="0.272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Teoría de la Renta Permanente
      Equilibrios a Corto y Largo Plazo</a:t>
            </a:r>
          </a:p>
        </c:rich>
      </c:tx>
      <c:layout>
        <c:manualLayout>
          <c:xMode val="factor"/>
          <c:yMode val="factor"/>
          <c:x val="0.00325"/>
          <c:y val="0.05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925"/>
          <c:w val="0.9475"/>
          <c:h val="0.7655"/>
        </c:manualLayout>
      </c:layout>
      <c:scatterChart>
        <c:scatterStyle val="lineMarker"/>
        <c:varyColors val="0"/>
        <c:ser>
          <c:idx val="0"/>
          <c:order val="0"/>
          <c:tx>
            <c:v>LP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CHAP8!$E$60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CHAP8!$E$61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CHAP8!$E$62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CHAP8!$E$63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CHAP8!$E$64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CHAP8!$E$65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CHAP8!$E$66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CHAP8!$E$67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CHAP8!$E$68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CHAP8!$E$69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CHAP8!$E$70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CHAP8!$E$71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CHAP8!$E$72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CHAP8!$E$73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CHAP8!$E$74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CHAP8!$E$75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CHAP8!$E$76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CHAP8!$E$77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CHAP8!$E$78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CHAP8!$E$79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CHAP8!$E$80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CHAP8!$E$81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CHAP8!$E$82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CHAP8!$E$83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CHAP8!$E$84</c:f>
                  <c:strCache>
                    <c:ptCount val="1"/>
                    <c:pt idx="0">
                      <c:v>LP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CHAP8!$Q$92:$V$123</c:f>
              <c:numCache>
                <c:ptCount val="31"/>
                <c:pt idx="0">
                  <c:v>18000
18000
18000
0
0
0</c:v>
                </c:pt>
                <c:pt idx="1">
                  <c:v>18540
18540
18540
2700
2700
3000</c:v>
                </c:pt>
                <c:pt idx="2">
                  <c:v>19080
19080
19080
5400
5400
6000</c:v>
                </c:pt>
                <c:pt idx="3">
                  <c:v>19620
19620
19620
8100
8100
9000</c:v>
                </c:pt>
                <c:pt idx="4">
                  <c:v>20160
20160
20160
10800
10800
12000</c:v>
                </c:pt>
                <c:pt idx="5">
                  <c:v>20700
20700
20700
13500
13500
15000</c:v>
                </c:pt>
                <c:pt idx="6">
                  <c:v>21240
21240
21240
16200
16200
18000</c:v>
                </c:pt>
                <c:pt idx="7">
                  <c:v>21780
21780
21780
18900
18900
21000</c:v>
                </c:pt>
                <c:pt idx="8">
                  <c:v>22320
22320
22320
21600
21600
24000</c:v>
                </c:pt>
                <c:pt idx="9">
                  <c:v>22860
22860
22860
24300
24300
27000</c:v>
                </c:pt>
                <c:pt idx="10">
                  <c:v>23400
23400
23400
27000
27000
30000</c:v>
                </c:pt>
                <c:pt idx="11">
                  <c:v>23940
23940
23940
29700
29700
33000</c:v>
                </c:pt>
                <c:pt idx="12">
                  <c:v>24480
24480
24480
32400
32400
36000</c:v>
                </c:pt>
                <c:pt idx="13">
                  <c:v>25020
25020
25020
35100
35100
39000</c:v>
                </c:pt>
                <c:pt idx="14">
                  <c:v>25560
25560
25560
37800
37800
42000</c:v>
                </c:pt>
                <c:pt idx="15">
                  <c:v>26100
26100
26100
40500
40500
45000</c:v>
                </c:pt>
                <c:pt idx="16">
                  <c:v>26640
26640
26640
43200
43200
48000</c:v>
                </c:pt>
                <c:pt idx="17">
                  <c:v>27180
27180
27180
45900
45900
51000</c:v>
                </c:pt>
                <c:pt idx="18">
                  <c:v>27720
27720
27720
48600
48600
54000</c:v>
                </c:pt>
                <c:pt idx="19">
                  <c:v>28260
28260
28260
51300
51300
57000</c:v>
                </c:pt>
                <c:pt idx="20">
                  <c:v>28800
28800
28800
54000
54000
60000</c:v>
                </c:pt>
                <c:pt idx="21">
                  <c:v>29340
29340
29340
56700
56700
63000</c:v>
                </c:pt>
                <c:pt idx="22">
                  <c:v>29880
29880
29880
59400
59400
66000</c:v>
                </c:pt>
                <c:pt idx="23">
                  <c:v>30420
30420
30420
62100
62100
69000</c:v>
                </c:pt>
                <c:pt idx="24">
                  <c:v>30960
30960
30960
64800
64800
72000</c:v>
                </c:pt>
                <c:pt idx="25">
                  <c:v>31500
31500
31500
67500
67500
75000</c:v>
                </c:pt>
                <c:pt idx="26">
                  <c:v>32040
32040
32040
70200
70200
78000</c:v>
                </c:pt>
                <c:pt idx="27">
                  <c:v>32580
32580
32580
72900
72900
81000</c:v>
                </c:pt>
                <c:pt idx="28">
                  <c:v>33120
33120
33120
75600
75600
84000</c:v>
                </c:pt>
                <c:pt idx="29">
                  <c:v>33660
33660
33660
78300
78300
87000</c:v>
                </c:pt>
                <c:pt idx="30">
                  <c:v>34200
34200
34200
81000
81000
90000</c:v>
                </c:pt>
              </c:numCache>
            </c:numRef>
          </c:xVal>
          <c:yVal>
            <c:numRef>
              <c:f>CHAP8!$R$92:$R$122</c:f>
              <c:numCache>
                <c:ptCount val="31"/>
                <c:pt idx="0">
                  <c:v>0</c:v>
                </c:pt>
                <c:pt idx="1">
                  <c:v>2700</c:v>
                </c:pt>
                <c:pt idx="2">
                  <c:v>5400</c:v>
                </c:pt>
                <c:pt idx="3">
                  <c:v>8100</c:v>
                </c:pt>
                <c:pt idx="4">
                  <c:v>10800</c:v>
                </c:pt>
                <c:pt idx="5">
                  <c:v>13500</c:v>
                </c:pt>
                <c:pt idx="6">
                  <c:v>16200</c:v>
                </c:pt>
                <c:pt idx="7">
                  <c:v>18900</c:v>
                </c:pt>
                <c:pt idx="8">
                  <c:v>21600</c:v>
                </c:pt>
                <c:pt idx="9">
                  <c:v>24300</c:v>
                </c:pt>
                <c:pt idx="10">
                  <c:v>27000</c:v>
                </c:pt>
                <c:pt idx="11">
                  <c:v>29700</c:v>
                </c:pt>
                <c:pt idx="12">
                  <c:v>32400</c:v>
                </c:pt>
                <c:pt idx="13">
                  <c:v>35100</c:v>
                </c:pt>
                <c:pt idx="14">
                  <c:v>37800</c:v>
                </c:pt>
                <c:pt idx="15">
                  <c:v>40500</c:v>
                </c:pt>
                <c:pt idx="16">
                  <c:v>43200</c:v>
                </c:pt>
                <c:pt idx="17">
                  <c:v>45900</c:v>
                </c:pt>
                <c:pt idx="18">
                  <c:v>48600</c:v>
                </c:pt>
                <c:pt idx="19">
                  <c:v>51300</c:v>
                </c:pt>
                <c:pt idx="20">
                  <c:v>54000</c:v>
                </c:pt>
                <c:pt idx="21">
                  <c:v>56700</c:v>
                </c:pt>
                <c:pt idx="22">
                  <c:v>59400</c:v>
                </c:pt>
                <c:pt idx="23">
                  <c:v>62100</c:v>
                </c:pt>
                <c:pt idx="24">
                  <c:v>64800</c:v>
                </c:pt>
                <c:pt idx="25">
                  <c:v>67500</c:v>
                </c:pt>
                <c:pt idx="26">
                  <c:v>70200</c:v>
                </c:pt>
                <c:pt idx="27">
                  <c:v>72900</c:v>
                </c:pt>
                <c:pt idx="28">
                  <c:v>75600</c:v>
                </c:pt>
                <c:pt idx="29">
                  <c:v>78300</c:v>
                </c:pt>
                <c:pt idx="30">
                  <c:v>81000</c:v>
                </c:pt>
              </c:numCache>
            </c:numRef>
          </c:yVal>
          <c:smooth val="0"/>
        </c:ser>
        <c:ser>
          <c:idx val="1"/>
          <c:order val="1"/>
          <c:tx>
            <c:v>CP0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CHAP8!$F$60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CHAP8!$F$61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CHAP8!$F$62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CHAP8!$F$63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CHAP8!$F$64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CHAP8!$F$65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CHAP8!$F$66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CHAP8!$F$67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CHAP8!$F$68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CHAP8!$F$69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CHAP8!$F$70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CHAP8!$F$71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CHAP8!$F$72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CHAP8!$F$73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CHAP8!$F$74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CHAP8!$F$75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CHAP8!$F$76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CHAP8!$F$77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CHAP8!$F$78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CHAP8!$F$79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CHAP8!$F$80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CHAP8!$F$81</c:f>
                  <c:strCache>
                    <c:ptCount val="1"/>
                    <c:pt idx="0">
                      <c:v> CP0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CHAP8!$Q$92:$V$123</c:f>
              <c:numCache>
                <c:ptCount val="31"/>
                <c:pt idx="0">
                  <c:v>18000
18000
18000
0
0
0</c:v>
                </c:pt>
                <c:pt idx="1">
                  <c:v>18540
18540
18540
2700
2700
3000</c:v>
                </c:pt>
                <c:pt idx="2">
                  <c:v>19080
19080
19080
5400
5400
6000</c:v>
                </c:pt>
                <c:pt idx="3">
                  <c:v>19620
19620
19620
8100
8100
9000</c:v>
                </c:pt>
                <c:pt idx="4">
                  <c:v>20160
20160
20160
10800
10800
12000</c:v>
                </c:pt>
                <c:pt idx="5">
                  <c:v>20700
20700
20700
13500
13500
15000</c:v>
                </c:pt>
                <c:pt idx="6">
                  <c:v>21240
21240
21240
16200
16200
18000</c:v>
                </c:pt>
                <c:pt idx="7">
                  <c:v>21780
21780
21780
18900
18900
21000</c:v>
                </c:pt>
                <c:pt idx="8">
                  <c:v>22320
22320
22320
21600
21600
24000</c:v>
                </c:pt>
                <c:pt idx="9">
                  <c:v>22860
22860
22860
24300
24300
27000</c:v>
                </c:pt>
                <c:pt idx="10">
                  <c:v>23400
23400
23400
27000
27000
30000</c:v>
                </c:pt>
                <c:pt idx="11">
                  <c:v>23940
23940
23940
29700
29700
33000</c:v>
                </c:pt>
                <c:pt idx="12">
                  <c:v>24480
24480
24480
32400
32400
36000</c:v>
                </c:pt>
                <c:pt idx="13">
                  <c:v>25020
25020
25020
35100
35100
39000</c:v>
                </c:pt>
                <c:pt idx="14">
                  <c:v>25560
25560
25560
37800
37800
42000</c:v>
                </c:pt>
                <c:pt idx="15">
                  <c:v>26100
26100
26100
40500
40500
45000</c:v>
                </c:pt>
                <c:pt idx="16">
                  <c:v>26640
26640
26640
43200
43200
48000</c:v>
                </c:pt>
                <c:pt idx="17">
                  <c:v>27180
27180
27180
45900
45900
51000</c:v>
                </c:pt>
                <c:pt idx="18">
                  <c:v>27720
27720
27720
48600
48600
54000</c:v>
                </c:pt>
                <c:pt idx="19">
                  <c:v>28260
28260
28260
51300
51300
57000</c:v>
                </c:pt>
                <c:pt idx="20">
                  <c:v>28800
28800
28800
54000
54000
60000</c:v>
                </c:pt>
                <c:pt idx="21">
                  <c:v>29340
29340
29340
56700
56700
63000</c:v>
                </c:pt>
                <c:pt idx="22">
                  <c:v>29880
29880
29880
59400
59400
66000</c:v>
                </c:pt>
                <c:pt idx="23">
                  <c:v>30420
30420
30420
62100
62100
69000</c:v>
                </c:pt>
                <c:pt idx="24">
                  <c:v>30960
30960
30960
64800
64800
72000</c:v>
                </c:pt>
                <c:pt idx="25">
                  <c:v>31500
31500
31500
67500
67500
75000</c:v>
                </c:pt>
                <c:pt idx="26">
                  <c:v>32040
32040
32040
70200
70200
78000</c:v>
                </c:pt>
                <c:pt idx="27">
                  <c:v>32580
32580
32580
72900
72900
81000</c:v>
                </c:pt>
                <c:pt idx="28">
                  <c:v>33120
33120
33120
75600
75600
84000</c:v>
                </c:pt>
                <c:pt idx="29">
                  <c:v>33660
33660
33660
78300
78300
87000</c:v>
                </c:pt>
                <c:pt idx="30">
                  <c:v>34200
34200
34200
81000
81000
90000</c:v>
                </c:pt>
              </c:numCache>
            </c:numRef>
          </c:xVal>
          <c:yVal>
            <c:numRef>
              <c:f>CHAP8!$U$92:$U$122</c:f>
              <c:numCache>
                <c:ptCount val="31"/>
                <c:pt idx="0">
                  <c:v>18000.000000000004</c:v>
                </c:pt>
                <c:pt idx="1">
                  <c:v>18540.000000000004</c:v>
                </c:pt>
                <c:pt idx="2">
                  <c:v>19080.000000000004</c:v>
                </c:pt>
                <c:pt idx="3">
                  <c:v>19620.000000000004</c:v>
                </c:pt>
                <c:pt idx="4">
                  <c:v>20160.000000000004</c:v>
                </c:pt>
                <c:pt idx="5">
                  <c:v>20700.000000000004</c:v>
                </c:pt>
                <c:pt idx="6">
                  <c:v>21240.000000000004</c:v>
                </c:pt>
                <c:pt idx="7">
                  <c:v>21780.000000000004</c:v>
                </c:pt>
                <c:pt idx="8">
                  <c:v>22320.000000000004</c:v>
                </c:pt>
                <c:pt idx="9">
                  <c:v>22860.000000000004</c:v>
                </c:pt>
                <c:pt idx="10">
                  <c:v>23400.000000000004</c:v>
                </c:pt>
                <c:pt idx="11">
                  <c:v>23940.000000000004</c:v>
                </c:pt>
                <c:pt idx="12">
                  <c:v>24480.000000000004</c:v>
                </c:pt>
                <c:pt idx="13">
                  <c:v>25020.000000000004</c:v>
                </c:pt>
                <c:pt idx="14">
                  <c:v>25560.000000000004</c:v>
                </c:pt>
                <c:pt idx="15">
                  <c:v>26100.000000000004</c:v>
                </c:pt>
                <c:pt idx="16">
                  <c:v>26640.000000000007</c:v>
                </c:pt>
                <c:pt idx="17">
                  <c:v>27180.000000000007</c:v>
                </c:pt>
                <c:pt idx="18">
                  <c:v>27720.000000000007</c:v>
                </c:pt>
                <c:pt idx="19">
                  <c:v>28260.000000000007</c:v>
                </c:pt>
                <c:pt idx="20">
                  <c:v>28800.000000000007</c:v>
                </c:pt>
                <c:pt idx="21">
                  <c:v>29340.000000000007</c:v>
                </c:pt>
                <c:pt idx="22">
                  <c:v>29880.000000000007</c:v>
                </c:pt>
                <c:pt idx="23">
                  <c:v>30420.000000000007</c:v>
                </c:pt>
                <c:pt idx="24">
                  <c:v>30960.000000000007</c:v>
                </c:pt>
                <c:pt idx="25">
                  <c:v>31500.000000000007</c:v>
                </c:pt>
                <c:pt idx="26">
                  <c:v>32040.000000000007</c:v>
                </c:pt>
                <c:pt idx="27">
                  <c:v>32580.000000000007</c:v>
                </c:pt>
                <c:pt idx="28">
                  <c:v>33120.00000000001</c:v>
                </c:pt>
                <c:pt idx="29">
                  <c:v>33660.00000000001</c:v>
                </c:pt>
                <c:pt idx="30">
                  <c:v>34200.00000000001</c:v>
                </c:pt>
              </c:numCache>
            </c:numRef>
          </c:yVal>
          <c:smooth val="0"/>
        </c:ser>
        <c:ser>
          <c:idx val="2"/>
          <c:order val="2"/>
          <c:tx>
            <c:v>CP1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CHAP8!$G$60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CHAP8!$G$61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CHAP8!$G$62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CHAP8!$G$63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CHAP8!$G$64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CHAP8!$G$65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CHAP8!$G$66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CHAP8!$G$67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CHAP8!$G$68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CHAP8!$G$69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CHAP8!$G$70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CHAP8!$G$71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CHAP8!$G$72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CHAP8!$G$73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CHAP8!$G$74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CHAP8!$G$75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CHAP8!$G$76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CHAP8!$G$77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CHAP8!$G$78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CHAP8!$G$79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CHAP8!$G$80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CHAP8!$G$81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CHAP8!$G$82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CHAP8!$G$83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CHAP8!$G$84</c:f>
                  <c:strCache>
                    <c:ptCount val="1"/>
                    <c:pt idx="0">
                      <c:v> CP1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CHAP8!$Q$92:$V$123</c:f>
              <c:numCache>
                <c:ptCount val="31"/>
                <c:pt idx="0">
                  <c:v>18000
18000
18000
0
0
0</c:v>
                </c:pt>
                <c:pt idx="1">
                  <c:v>18540
18540
18540
2700
2700
3000</c:v>
                </c:pt>
                <c:pt idx="2">
                  <c:v>19080
19080
19080
5400
5400
6000</c:v>
                </c:pt>
                <c:pt idx="3">
                  <c:v>19620
19620
19620
8100
8100
9000</c:v>
                </c:pt>
                <c:pt idx="4">
                  <c:v>20160
20160
20160
10800
10800
12000</c:v>
                </c:pt>
                <c:pt idx="5">
                  <c:v>20700
20700
20700
13500
13500
15000</c:v>
                </c:pt>
                <c:pt idx="6">
                  <c:v>21240
21240
21240
16200
16200
18000</c:v>
                </c:pt>
                <c:pt idx="7">
                  <c:v>21780
21780
21780
18900
18900
21000</c:v>
                </c:pt>
                <c:pt idx="8">
                  <c:v>22320
22320
22320
21600
21600
24000</c:v>
                </c:pt>
                <c:pt idx="9">
                  <c:v>22860
22860
22860
24300
24300
27000</c:v>
                </c:pt>
                <c:pt idx="10">
                  <c:v>23400
23400
23400
27000
27000
30000</c:v>
                </c:pt>
                <c:pt idx="11">
                  <c:v>23940
23940
23940
29700
29700
33000</c:v>
                </c:pt>
                <c:pt idx="12">
                  <c:v>24480
24480
24480
32400
32400
36000</c:v>
                </c:pt>
                <c:pt idx="13">
                  <c:v>25020
25020
25020
35100
35100
39000</c:v>
                </c:pt>
                <c:pt idx="14">
                  <c:v>25560
25560
25560
37800
37800
42000</c:v>
                </c:pt>
                <c:pt idx="15">
                  <c:v>26100
26100
26100
40500
40500
45000</c:v>
                </c:pt>
                <c:pt idx="16">
                  <c:v>26640
26640
26640
43200
43200
48000</c:v>
                </c:pt>
                <c:pt idx="17">
                  <c:v>27180
27180
27180
45900
45900
51000</c:v>
                </c:pt>
                <c:pt idx="18">
                  <c:v>27720
27720
27720
48600
48600
54000</c:v>
                </c:pt>
                <c:pt idx="19">
                  <c:v>28260
28260
28260
51300
51300
57000</c:v>
                </c:pt>
                <c:pt idx="20">
                  <c:v>28800
28800
28800
54000
54000
60000</c:v>
                </c:pt>
                <c:pt idx="21">
                  <c:v>29340
29340
29340
56700
56700
63000</c:v>
                </c:pt>
                <c:pt idx="22">
                  <c:v>29880
29880
29880
59400
59400
66000</c:v>
                </c:pt>
                <c:pt idx="23">
                  <c:v>30420
30420
30420
62100
62100
69000</c:v>
                </c:pt>
                <c:pt idx="24">
                  <c:v>30960
30960
30960
64800
64800
72000</c:v>
                </c:pt>
                <c:pt idx="25">
                  <c:v>31500
31500
31500
67500
67500
75000</c:v>
                </c:pt>
                <c:pt idx="26">
                  <c:v>32040
32040
32040
70200
70200
78000</c:v>
                </c:pt>
                <c:pt idx="27">
                  <c:v>32580
32580
32580
72900
72900
81000</c:v>
                </c:pt>
                <c:pt idx="28">
                  <c:v>33120
33120
33120
75600
75600
84000</c:v>
                </c:pt>
                <c:pt idx="29">
                  <c:v>33660
33660
33660
78300
78300
87000</c:v>
                </c:pt>
                <c:pt idx="30">
                  <c:v>34200
34200
34200
81000
81000
90000</c:v>
                </c:pt>
              </c:numCache>
            </c:numRef>
          </c:xVal>
          <c:yVal>
            <c:numRef>
              <c:f>CHAP8!$V$92:$V$122</c:f>
              <c:numCache>
                <c:ptCount val="31"/>
                <c:pt idx="0">
                  <c:v>18000.000000000004</c:v>
                </c:pt>
                <c:pt idx="1">
                  <c:v>18540.000000000004</c:v>
                </c:pt>
                <c:pt idx="2">
                  <c:v>19080.000000000004</c:v>
                </c:pt>
                <c:pt idx="3">
                  <c:v>19620.000000000004</c:v>
                </c:pt>
                <c:pt idx="4">
                  <c:v>20160.000000000004</c:v>
                </c:pt>
                <c:pt idx="5">
                  <c:v>20700.000000000004</c:v>
                </c:pt>
                <c:pt idx="6">
                  <c:v>21240.000000000004</c:v>
                </c:pt>
                <c:pt idx="7">
                  <c:v>21780.000000000004</c:v>
                </c:pt>
                <c:pt idx="8">
                  <c:v>22320.000000000004</c:v>
                </c:pt>
                <c:pt idx="9">
                  <c:v>22860.000000000004</c:v>
                </c:pt>
                <c:pt idx="10">
                  <c:v>23400.000000000004</c:v>
                </c:pt>
                <c:pt idx="11">
                  <c:v>23940.000000000004</c:v>
                </c:pt>
                <c:pt idx="12">
                  <c:v>24480.000000000004</c:v>
                </c:pt>
                <c:pt idx="13">
                  <c:v>25020.000000000004</c:v>
                </c:pt>
                <c:pt idx="14">
                  <c:v>25560.000000000004</c:v>
                </c:pt>
                <c:pt idx="15">
                  <c:v>26100.000000000004</c:v>
                </c:pt>
                <c:pt idx="16">
                  <c:v>26640.000000000007</c:v>
                </c:pt>
                <c:pt idx="17">
                  <c:v>27180.000000000007</c:v>
                </c:pt>
                <c:pt idx="18">
                  <c:v>27720.000000000007</c:v>
                </c:pt>
                <c:pt idx="19">
                  <c:v>28260.000000000007</c:v>
                </c:pt>
                <c:pt idx="20">
                  <c:v>28800.000000000007</c:v>
                </c:pt>
                <c:pt idx="21">
                  <c:v>29340.000000000007</c:v>
                </c:pt>
                <c:pt idx="22">
                  <c:v>29880.000000000007</c:v>
                </c:pt>
                <c:pt idx="23">
                  <c:v>30420.000000000007</c:v>
                </c:pt>
                <c:pt idx="24">
                  <c:v>30960.000000000007</c:v>
                </c:pt>
                <c:pt idx="25">
                  <c:v>31500.000000000007</c:v>
                </c:pt>
                <c:pt idx="26">
                  <c:v>32040.000000000007</c:v>
                </c:pt>
                <c:pt idx="27">
                  <c:v>32580.000000000007</c:v>
                </c:pt>
                <c:pt idx="28">
                  <c:v>33120.00000000001</c:v>
                </c:pt>
                <c:pt idx="29">
                  <c:v>33660.00000000001</c:v>
                </c:pt>
                <c:pt idx="30">
                  <c:v>34200.00000000001</c:v>
                </c:pt>
              </c:numCache>
            </c:numRef>
          </c:yVal>
          <c:smooth val="0"/>
        </c:ser>
        <c:ser>
          <c:idx val="3"/>
          <c:order val="3"/>
          <c:tx>
            <c:v>C0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CHAP8!$Q$92:$V$123</c:f>
              <c:numCache>
                <c:ptCount val="31"/>
                <c:pt idx="0">
                  <c:v>18000
18000
18000
0
0
0</c:v>
                </c:pt>
                <c:pt idx="1">
                  <c:v>18540
18540
18540
2700
2700
3000</c:v>
                </c:pt>
                <c:pt idx="2">
                  <c:v>19080
19080
19080
5400
5400
6000</c:v>
                </c:pt>
                <c:pt idx="3">
                  <c:v>19620
19620
19620
8100
8100
9000</c:v>
                </c:pt>
                <c:pt idx="4">
                  <c:v>20160
20160
20160
10800
10800
12000</c:v>
                </c:pt>
                <c:pt idx="5">
                  <c:v>20700
20700
20700
13500
13500
15000</c:v>
                </c:pt>
                <c:pt idx="6">
                  <c:v>21240
21240
21240
16200
16200
18000</c:v>
                </c:pt>
                <c:pt idx="7">
                  <c:v>21780
21780
21780
18900
18900
21000</c:v>
                </c:pt>
                <c:pt idx="8">
                  <c:v>22320
22320
22320
21600
21600
24000</c:v>
                </c:pt>
                <c:pt idx="9">
                  <c:v>22860
22860
22860
24300
24300
27000</c:v>
                </c:pt>
                <c:pt idx="10">
                  <c:v>23400
23400
23400
27000
27000
30000</c:v>
                </c:pt>
                <c:pt idx="11">
                  <c:v>23940
23940
23940
29700
29700
33000</c:v>
                </c:pt>
                <c:pt idx="12">
                  <c:v>24480
24480
24480
32400
32400
36000</c:v>
                </c:pt>
                <c:pt idx="13">
                  <c:v>25020
25020
25020
35100
35100
39000</c:v>
                </c:pt>
                <c:pt idx="14">
                  <c:v>25560
25560
25560
37800
37800
42000</c:v>
                </c:pt>
                <c:pt idx="15">
                  <c:v>26100
26100
26100
40500
40500
45000</c:v>
                </c:pt>
                <c:pt idx="16">
                  <c:v>26640
26640
26640
43200
43200
48000</c:v>
                </c:pt>
                <c:pt idx="17">
                  <c:v>27180
27180
27180
45900
45900
51000</c:v>
                </c:pt>
                <c:pt idx="18">
                  <c:v>27720
27720
27720
48600
48600
54000</c:v>
                </c:pt>
                <c:pt idx="19">
                  <c:v>28260
28260
28260
51300
51300
57000</c:v>
                </c:pt>
                <c:pt idx="20">
                  <c:v>28800
28800
28800
54000
54000
60000</c:v>
                </c:pt>
                <c:pt idx="21">
                  <c:v>29340
29340
29340
56700
56700
63000</c:v>
                </c:pt>
                <c:pt idx="22">
                  <c:v>29880
29880
29880
59400
59400
66000</c:v>
                </c:pt>
                <c:pt idx="23">
                  <c:v>30420
30420
30420
62100
62100
69000</c:v>
                </c:pt>
                <c:pt idx="24">
                  <c:v>30960
30960
30960
64800
64800
72000</c:v>
                </c:pt>
                <c:pt idx="25">
                  <c:v>31500
31500
31500
67500
67500
75000</c:v>
                </c:pt>
                <c:pt idx="26">
                  <c:v>32040
32040
32040
70200
70200
78000</c:v>
                </c:pt>
                <c:pt idx="27">
                  <c:v>32580
32580
32580
72900
72900
81000</c:v>
                </c:pt>
                <c:pt idx="28">
                  <c:v>33120
33120
33120
75600
75600
84000</c:v>
                </c:pt>
                <c:pt idx="29">
                  <c:v>33660
33660
33660
78300
78300
87000</c:v>
                </c:pt>
                <c:pt idx="30">
                  <c:v>34200
34200
34200
81000
81000
90000</c:v>
                </c:pt>
              </c:numCache>
            </c:numRef>
          </c:xVal>
          <c:yVal>
            <c:numRef>
              <c:f>CHAP8!$W$92:$W$122</c:f>
              <c:numCache>
                <c:ptCount val="31"/>
                <c:pt idx="0">
                  <c:v>22500</c:v>
                </c:pt>
                <c:pt idx="1">
                  <c:v>22500</c:v>
                </c:pt>
                <c:pt idx="2">
                  <c:v>22500</c:v>
                </c:pt>
                <c:pt idx="3">
                  <c:v>22500</c:v>
                </c:pt>
                <c:pt idx="4">
                  <c:v>22500</c:v>
                </c:pt>
                <c:pt idx="5">
                  <c:v>22500</c:v>
                </c:pt>
                <c:pt idx="6">
                  <c:v>22500</c:v>
                </c:pt>
                <c:pt idx="7">
                  <c:v>22500</c:v>
                </c:pt>
                <c:pt idx="8">
                  <c:v>22500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v>C(CP)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CHAP8!$Q$92:$V$123</c:f>
              <c:numCache>
                <c:ptCount val="31"/>
                <c:pt idx="0">
                  <c:v>18000
18000
18000
0
0
0</c:v>
                </c:pt>
                <c:pt idx="1">
                  <c:v>18540
18540
18540
2700
2700
3000</c:v>
                </c:pt>
                <c:pt idx="2">
                  <c:v>19080
19080
19080
5400
5400
6000</c:v>
                </c:pt>
                <c:pt idx="3">
                  <c:v>19620
19620
19620
8100
8100
9000</c:v>
                </c:pt>
                <c:pt idx="4">
                  <c:v>20160
20160
20160
10800
10800
12000</c:v>
                </c:pt>
                <c:pt idx="5">
                  <c:v>20700
20700
20700
13500
13500
15000</c:v>
                </c:pt>
                <c:pt idx="6">
                  <c:v>21240
21240
21240
16200
16200
18000</c:v>
                </c:pt>
                <c:pt idx="7">
                  <c:v>21780
21780
21780
18900
18900
21000</c:v>
                </c:pt>
                <c:pt idx="8">
                  <c:v>22320
22320
22320
21600
21600
24000</c:v>
                </c:pt>
                <c:pt idx="9">
                  <c:v>22860
22860
22860
24300
24300
27000</c:v>
                </c:pt>
                <c:pt idx="10">
                  <c:v>23400
23400
23400
27000
27000
30000</c:v>
                </c:pt>
                <c:pt idx="11">
                  <c:v>23940
23940
23940
29700
29700
33000</c:v>
                </c:pt>
                <c:pt idx="12">
                  <c:v>24480
24480
24480
32400
32400
36000</c:v>
                </c:pt>
                <c:pt idx="13">
                  <c:v>25020
25020
25020
35100
35100
39000</c:v>
                </c:pt>
                <c:pt idx="14">
                  <c:v>25560
25560
25560
37800
37800
42000</c:v>
                </c:pt>
                <c:pt idx="15">
                  <c:v>26100
26100
26100
40500
40500
45000</c:v>
                </c:pt>
                <c:pt idx="16">
                  <c:v>26640
26640
26640
43200
43200
48000</c:v>
                </c:pt>
                <c:pt idx="17">
                  <c:v>27180
27180
27180
45900
45900
51000</c:v>
                </c:pt>
                <c:pt idx="18">
                  <c:v>27720
27720
27720
48600
48600
54000</c:v>
                </c:pt>
                <c:pt idx="19">
                  <c:v>28260
28260
28260
51300
51300
57000</c:v>
                </c:pt>
                <c:pt idx="20">
                  <c:v>28800
28800
28800
54000
54000
60000</c:v>
                </c:pt>
                <c:pt idx="21">
                  <c:v>29340
29340
29340
56700
56700
63000</c:v>
                </c:pt>
                <c:pt idx="22">
                  <c:v>29880
29880
29880
59400
59400
66000</c:v>
                </c:pt>
                <c:pt idx="23">
                  <c:v>30420
30420
30420
62100
62100
69000</c:v>
                </c:pt>
                <c:pt idx="24">
                  <c:v>30960
30960
30960
64800
64800
72000</c:v>
                </c:pt>
                <c:pt idx="25">
                  <c:v>31500
31500
31500
67500
67500
75000</c:v>
                </c:pt>
                <c:pt idx="26">
                  <c:v>32040
32040
32040
70200
70200
78000</c:v>
                </c:pt>
                <c:pt idx="27">
                  <c:v>32580
32580
32580
72900
72900
81000</c:v>
                </c:pt>
                <c:pt idx="28">
                  <c:v>33120
33120
33120
75600
75600
84000</c:v>
                </c:pt>
                <c:pt idx="29">
                  <c:v>33660
33660
33660
78300
78300
87000</c:v>
                </c:pt>
                <c:pt idx="30">
                  <c:v>34200
34200
34200
81000
81000
90000</c:v>
                </c:pt>
              </c:numCache>
            </c:numRef>
          </c:xVal>
          <c:yVal>
            <c:numRef>
              <c:f>CHAP8!$X$92:$X$122</c:f>
              <c:numCache>
                <c:ptCount val="31"/>
                <c:pt idx="0">
                  <c:v>22500.000000000004</c:v>
                </c:pt>
                <c:pt idx="1">
                  <c:v>22500.000000000004</c:v>
                </c:pt>
                <c:pt idx="2">
                  <c:v>22500.000000000004</c:v>
                </c:pt>
                <c:pt idx="3">
                  <c:v>22500.000000000004</c:v>
                </c:pt>
                <c:pt idx="4">
                  <c:v>22500.000000000004</c:v>
                </c:pt>
                <c:pt idx="5">
                  <c:v>22500.000000000004</c:v>
                </c:pt>
                <c:pt idx="6">
                  <c:v>22500.000000000004</c:v>
                </c:pt>
                <c:pt idx="7">
                  <c:v>22500.000000000004</c:v>
                </c:pt>
                <c:pt idx="8">
                  <c:v>22500.000000000004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v>C(LP)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CHAP8!$Q$92:$V$123</c:f>
              <c:numCache>
                <c:ptCount val="31"/>
                <c:pt idx="0">
                  <c:v>18000
18000
18000
0
0
0</c:v>
                </c:pt>
                <c:pt idx="1">
                  <c:v>18540
18540
18540
2700
2700
3000</c:v>
                </c:pt>
                <c:pt idx="2">
                  <c:v>19080
19080
19080
5400
5400
6000</c:v>
                </c:pt>
                <c:pt idx="3">
                  <c:v>19620
19620
19620
8100
8100
9000</c:v>
                </c:pt>
                <c:pt idx="4">
                  <c:v>20160
20160
20160
10800
10800
12000</c:v>
                </c:pt>
                <c:pt idx="5">
                  <c:v>20700
20700
20700
13500
13500
15000</c:v>
                </c:pt>
                <c:pt idx="6">
                  <c:v>21240
21240
21240
16200
16200
18000</c:v>
                </c:pt>
                <c:pt idx="7">
                  <c:v>21780
21780
21780
18900
18900
21000</c:v>
                </c:pt>
                <c:pt idx="8">
                  <c:v>22320
22320
22320
21600
21600
24000</c:v>
                </c:pt>
                <c:pt idx="9">
                  <c:v>22860
22860
22860
24300
24300
27000</c:v>
                </c:pt>
                <c:pt idx="10">
                  <c:v>23400
23400
23400
27000
27000
30000</c:v>
                </c:pt>
                <c:pt idx="11">
                  <c:v>23940
23940
23940
29700
29700
33000</c:v>
                </c:pt>
                <c:pt idx="12">
                  <c:v>24480
24480
24480
32400
32400
36000</c:v>
                </c:pt>
                <c:pt idx="13">
                  <c:v>25020
25020
25020
35100
35100
39000</c:v>
                </c:pt>
                <c:pt idx="14">
                  <c:v>25560
25560
25560
37800
37800
42000</c:v>
                </c:pt>
                <c:pt idx="15">
                  <c:v>26100
26100
26100
40500
40500
45000</c:v>
                </c:pt>
                <c:pt idx="16">
                  <c:v>26640
26640
26640
43200
43200
48000</c:v>
                </c:pt>
                <c:pt idx="17">
                  <c:v>27180
27180
27180
45900
45900
51000</c:v>
                </c:pt>
                <c:pt idx="18">
                  <c:v>27720
27720
27720
48600
48600
54000</c:v>
                </c:pt>
                <c:pt idx="19">
                  <c:v>28260
28260
28260
51300
51300
57000</c:v>
                </c:pt>
                <c:pt idx="20">
                  <c:v>28800
28800
28800
54000
54000
60000</c:v>
                </c:pt>
                <c:pt idx="21">
                  <c:v>29340
29340
29340
56700
56700
63000</c:v>
                </c:pt>
                <c:pt idx="22">
                  <c:v>29880
29880
29880
59400
59400
66000</c:v>
                </c:pt>
                <c:pt idx="23">
                  <c:v>30420
30420
30420
62100
62100
69000</c:v>
                </c:pt>
                <c:pt idx="24">
                  <c:v>30960
30960
30960
64800
64800
72000</c:v>
                </c:pt>
                <c:pt idx="25">
                  <c:v>31500
31500
31500
67500
67500
75000</c:v>
                </c:pt>
                <c:pt idx="26">
                  <c:v>32040
32040
32040
70200
70200
78000</c:v>
                </c:pt>
                <c:pt idx="27">
                  <c:v>32580
32580
32580
72900
72900
81000</c:v>
                </c:pt>
                <c:pt idx="28">
                  <c:v>33120
33120
33120
75600
75600
84000</c:v>
                </c:pt>
                <c:pt idx="29">
                  <c:v>33660
33660
33660
78300
78300
87000</c:v>
                </c:pt>
                <c:pt idx="30">
                  <c:v>34200
34200
34200
81000
81000
90000</c:v>
                </c:pt>
              </c:numCache>
            </c:numRef>
          </c:xVal>
          <c:yVal>
            <c:numRef>
              <c:f>CHAP8!$Y$92:$Y$122</c:f>
              <c:numCache>
                <c:ptCount val="31"/>
                <c:pt idx="0">
                  <c:v>22500</c:v>
                </c:pt>
                <c:pt idx="1">
                  <c:v>22500</c:v>
                </c:pt>
                <c:pt idx="2">
                  <c:v>22500</c:v>
                </c:pt>
                <c:pt idx="3">
                  <c:v>22500</c:v>
                </c:pt>
                <c:pt idx="4">
                  <c:v>22500</c:v>
                </c:pt>
                <c:pt idx="5">
                  <c:v>22500</c:v>
                </c:pt>
                <c:pt idx="6">
                  <c:v>22500</c:v>
                </c:pt>
                <c:pt idx="7">
                  <c:v>22500</c:v>
                </c:pt>
                <c:pt idx="8">
                  <c:v>22500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yVal>
          <c:smooth val="0"/>
        </c:ser>
        <c:axId val="66694639"/>
        <c:axId val="63380840"/>
      </c:scatterChart>
      <c:valAx>
        <c:axId val="6669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 Renta (Y)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380840"/>
        <c:crosses val="autoZero"/>
        <c:crossBetween val="midCat"/>
        <c:dispUnits/>
      </c:valAx>
      <c:valAx>
        <c:axId val="6338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Consumo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63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3"/>
          <c:y val="0.956"/>
          <c:w val="0.411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715000"/>
    <xdr:graphicFrame>
      <xdr:nvGraphicFramePr>
        <xdr:cNvPr id="1" name="Shape 1025"/>
        <xdr:cNvGraphicFramePr/>
      </xdr:nvGraphicFramePr>
      <xdr:xfrm>
        <a:off x="0" y="0"/>
        <a:ext cx="86868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48"/>
  <sheetViews>
    <sheetView showGridLines="0" tabSelected="1" zoomScalePageLayoutView="0" workbookViewId="0" topLeftCell="A1">
      <selection activeCell="A2" sqref="A2"/>
    </sheetView>
  </sheetViews>
  <sheetFormatPr defaultColWidth="9.625" defaultRowHeight="12.75"/>
  <cols>
    <col min="1" max="1" width="17.50390625" style="0" customWidth="1"/>
    <col min="2" max="2" width="15.00390625" style="0" customWidth="1"/>
    <col min="3" max="3" width="19.50390625" style="0" customWidth="1"/>
    <col min="4" max="4" width="24.875" style="0" customWidth="1"/>
    <col min="5" max="5" width="15.25390625" style="0" customWidth="1"/>
  </cols>
  <sheetData>
    <row r="1" spans="1:16" ht="12">
      <c r="A1" s="17" t="s">
        <v>124</v>
      </c>
      <c r="B1" s="18"/>
      <c r="C1" s="18"/>
      <c r="D1" s="19" t="s">
        <v>125</v>
      </c>
      <c r="E1" s="18"/>
      <c r="F1" s="18"/>
      <c r="G1" s="3"/>
      <c r="H1" s="4"/>
      <c r="I1" s="2"/>
      <c r="J1" s="1"/>
      <c r="O1" s="2"/>
      <c r="P1" s="2"/>
    </row>
    <row r="2" spans="1:29" ht="12">
      <c r="A2" s="2" t="s">
        <v>141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P2" s="2"/>
      <c r="AB2" s="2"/>
      <c r="AC2" s="2"/>
    </row>
    <row r="3" spans="1:29" ht="12">
      <c r="A3" s="4" t="s">
        <v>1</v>
      </c>
      <c r="B3" s="4" t="s">
        <v>2</v>
      </c>
      <c r="H3" s="2"/>
      <c r="I3" s="2"/>
      <c r="J3" s="2"/>
      <c r="Q3" s="2"/>
      <c r="AB3" s="2"/>
      <c r="AC3" s="2"/>
    </row>
    <row r="4" spans="1:21" ht="12">
      <c r="A4" s="2" t="s">
        <v>3</v>
      </c>
      <c r="J4" s="2"/>
      <c r="R4" s="2"/>
      <c r="S4" s="2"/>
      <c r="T4" s="2"/>
      <c r="U4" s="2"/>
    </row>
    <row r="5" spans="1:21" ht="12">
      <c r="A5" s="2" t="s">
        <v>4</v>
      </c>
      <c r="J5" s="2"/>
      <c r="S5" s="2"/>
      <c r="T5" s="2"/>
      <c r="U5" s="2"/>
    </row>
    <row r="6" spans="1:21" ht="12">
      <c r="A6" s="2" t="s">
        <v>5</v>
      </c>
      <c r="S6" s="2"/>
      <c r="T6" s="2"/>
      <c r="U6" s="2"/>
    </row>
    <row r="7" spans="1:13" ht="12">
      <c r="A7" s="2" t="s">
        <v>6</v>
      </c>
      <c r="I7" s="2"/>
      <c r="J7" s="2"/>
      <c r="K7" s="2"/>
      <c r="L7" s="2"/>
      <c r="M7" s="2"/>
    </row>
    <row r="8" spans="1:41" ht="12">
      <c r="A8" s="2" t="s">
        <v>7</v>
      </c>
      <c r="J8" s="2"/>
      <c r="K8" s="2"/>
      <c r="L8" s="2"/>
      <c r="M8" s="2"/>
      <c r="R8" s="2"/>
      <c r="S8" s="2"/>
      <c r="T8" s="2"/>
      <c r="U8" s="2"/>
      <c r="Z8" s="2"/>
      <c r="AA8" s="2"/>
      <c r="AF8" s="2"/>
      <c r="AG8" s="2"/>
      <c r="AL8" s="2"/>
      <c r="AM8" s="2"/>
      <c r="AN8" s="2"/>
      <c r="AO8" s="2"/>
    </row>
    <row r="9" spans="1:41" ht="12">
      <c r="A9" s="2" t="s">
        <v>8</v>
      </c>
      <c r="I9" s="2"/>
      <c r="J9" s="2"/>
      <c r="K9" s="2"/>
      <c r="L9" s="2"/>
      <c r="M9" s="2"/>
      <c r="S9" s="2"/>
      <c r="T9" s="2"/>
      <c r="U9" s="2"/>
      <c r="AA9" s="2"/>
      <c r="AG9" s="2"/>
      <c r="AM9" s="2"/>
      <c r="AN9" s="2"/>
      <c r="AO9" s="2"/>
    </row>
    <row r="10" spans="1:41" ht="12">
      <c r="A10" s="75" t="s">
        <v>137</v>
      </c>
      <c r="J10" s="2"/>
      <c r="K10" s="2"/>
      <c r="R10" s="2"/>
      <c r="S10" s="2"/>
      <c r="T10" s="2"/>
      <c r="U10" s="2"/>
      <c r="AA10" s="2"/>
      <c r="AG10" s="2"/>
      <c r="AM10" s="2"/>
      <c r="AN10" s="2"/>
      <c r="AO10" s="2"/>
    </row>
    <row r="11" spans="1:33" ht="12">
      <c r="A11" s="75" t="s">
        <v>138</v>
      </c>
      <c r="T11" s="2"/>
      <c r="AA11" s="2"/>
      <c r="AG11" s="2"/>
    </row>
    <row r="12" spans="1:33" ht="12">
      <c r="A12" s="2" t="s">
        <v>9</v>
      </c>
      <c r="I12" s="2"/>
      <c r="J12" s="2"/>
      <c r="K12" s="2"/>
      <c r="L12" s="2"/>
      <c r="AA12" s="2"/>
      <c r="AG12" s="2"/>
    </row>
    <row r="13" spans="1:33" ht="12">
      <c r="A13" s="75" t="s">
        <v>139</v>
      </c>
      <c r="J13" s="2"/>
      <c r="K13" s="2"/>
      <c r="L13" s="2"/>
      <c r="R13" s="2"/>
      <c r="S13" s="2"/>
      <c r="T13" s="2"/>
      <c r="U13" s="2"/>
      <c r="V13" s="2"/>
      <c r="W13" s="2"/>
      <c r="AA13" s="2"/>
      <c r="AG13" s="2"/>
    </row>
    <row r="14" spans="1:33" ht="12">
      <c r="A14" s="2" t="s">
        <v>10</v>
      </c>
      <c r="I14" s="2"/>
      <c r="J14" s="2"/>
      <c r="K14" s="2"/>
      <c r="L14" s="2"/>
      <c r="S14" s="2"/>
      <c r="T14" s="2"/>
      <c r="U14" s="2"/>
      <c r="V14" s="2"/>
      <c r="W14" s="2"/>
      <c r="AA14" s="2"/>
      <c r="AG14" s="2"/>
    </row>
    <row r="15" spans="1:33" ht="12">
      <c r="A15" s="2" t="s">
        <v>11</v>
      </c>
      <c r="K15" s="2"/>
      <c r="R15" s="2"/>
      <c r="S15" s="2"/>
      <c r="T15" s="2"/>
      <c r="U15" s="2"/>
      <c r="V15" s="2"/>
      <c r="W15" s="2"/>
      <c r="AA15" s="2"/>
      <c r="AG15" s="2"/>
    </row>
    <row r="16" spans="1:33" ht="12">
      <c r="A16" s="2" t="s">
        <v>12</v>
      </c>
      <c r="S16" s="2"/>
      <c r="T16" s="2"/>
      <c r="V16" s="2"/>
      <c r="AA16" s="2"/>
      <c r="AG16" s="2"/>
    </row>
    <row r="17" spans="1:33" ht="12">
      <c r="A17" s="2" t="s">
        <v>13</v>
      </c>
      <c r="F17" s="6"/>
      <c r="G17" s="6"/>
      <c r="I17" s="2"/>
      <c r="J17" s="2"/>
      <c r="K17" s="2"/>
      <c r="L17" s="2"/>
      <c r="M17" s="2"/>
      <c r="N17" s="2"/>
      <c r="AA17" s="2"/>
      <c r="AG17" s="2"/>
    </row>
    <row r="18" spans="1:33" ht="12">
      <c r="A18" s="2" t="s">
        <v>14</v>
      </c>
      <c r="J18" s="2"/>
      <c r="K18" s="2"/>
      <c r="L18" s="2"/>
      <c r="M18" s="2"/>
      <c r="N18" s="2"/>
      <c r="R18" s="2"/>
      <c r="S18" s="2"/>
      <c r="T18" s="2"/>
      <c r="U18" s="2"/>
      <c r="V18" s="2"/>
      <c r="AA18" s="2"/>
      <c r="AG18" s="2"/>
    </row>
    <row r="19" spans="9:33" ht="12">
      <c r="I19" s="2"/>
      <c r="J19" s="2"/>
      <c r="K19" s="2"/>
      <c r="L19" s="2"/>
      <c r="M19" s="2"/>
      <c r="N19" s="2"/>
      <c r="S19" s="2"/>
      <c r="T19" s="2"/>
      <c r="U19" s="2"/>
      <c r="V19" s="2"/>
      <c r="AA19" s="2"/>
      <c r="AG19" s="2"/>
    </row>
    <row r="20" spans="4:33" ht="12">
      <c r="D20" s="1"/>
      <c r="F20" s="6"/>
      <c r="G20" s="6"/>
      <c r="J20" s="2"/>
      <c r="K20" s="2"/>
      <c r="M20" s="2"/>
      <c r="S20" s="2"/>
      <c r="T20" s="2"/>
      <c r="U20" s="2"/>
      <c r="V20" s="2"/>
      <c r="AA20" s="2"/>
      <c r="AG20" s="2"/>
    </row>
    <row r="21" spans="1:33" ht="12">
      <c r="A21" s="20" t="s">
        <v>1</v>
      </c>
      <c r="B21" s="20" t="s">
        <v>16</v>
      </c>
      <c r="C21" s="41" t="s">
        <v>17</v>
      </c>
      <c r="D21" s="22"/>
      <c r="E21" s="21" t="s">
        <v>18</v>
      </c>
      <c r="F21" s="22"/>
      <c r="G21" s="22"/>
      <c r="AA21" s="2"/>
      <c r="AG21" s="2"/>
    </row>
    <row r="22" spans="1:33" ht="12">
      <c r="A22" s="20" t="s">
        <v>19</v>
      </c>
      <c r="B22" s="20" t="s">
        <v>20</v>
      </c>
      <c r="C22" s="22"/>
      <c r="D22" s="22"/>
      <c r="E22" s="22"/>
      <c r="F22" s="55" t="s">
        <v>21</v>
      </c>
      <c r="G22" s="42" t="s">
        <v>22</v>
      </c>
      <c r="I22" s="2"/>
      <c r="J22" s="2"/>
      <c r="K22" s="2"/>
      <c r="L22" s="2"/>
      <c r="M22" s="2"/>
      <c r="N22" s="2"/>
      <c r="O22" s="2"/>
      <c r="R22" s="2"/>
      <c r="S22" s="2"/>
      <c r="AA22" s="2"/>
      <c r="AG22" s="2"/>
    </row>
    <row r="23" spans="1:33" ht="12">
      <c r="A23" s="24" t="s">
        <v>24</v>
      </c>
      <c r="B23" s="24" t="s">
        <v>25</v>
      </c>
      <c r="C23" s="22"/>
      <c r="D23" s="22"/>
      <c r="E23" s="23" t="s">
        <v>24</v>
      </c>
      <c r="F23" s="58">
        <f>$F$36/($F$32-20+0.000001)+$F$24*$F$35</f>
        <v>15000</v>
      </c>
      <c r="G23" s="43">
        <f>$G$36/($G$32-$G$33)+$G$24*$G$35</f>
        <v>15000</v>
      </c>
      <c r="J23" s="2"/>
      <c r="K23" s="2"/>
      <c r="L23" s="2"/>
      <c r="M23" s="2"/>
      <c r="N23" s="2"/>
      <c r="O23" s="2"/>
      <c r="S23" s="2"/>
      <c r="AA23" s="2"/>
      <c r="AG23" s="2"/>
    </row>
    <row r="24" spans="1:33" ht="12">
      <c r="A24" s="24" t="s">
        <v>26</v>
      </c>
      <c r="B24" s="24" t="s">
        <v>27</v>
      </c>
      <c r="C24" s="22"/>
      <c r="D24" s="22"/>
      <c r="E24" s="23" t="s">
        <v>26</v>
      </c>
      <c r="F24" s="59">
        <f>($F$33-$F$25)/($F$32-$F$25)</f>
        <v>0.75</v>
      </c>
      <c r="G24" s="44">
        <f>($G$33-$G$25)/($G$32-$G$25)</f>
        <v>0.75</v>
      </c>
      <c r="J24" s="2"/>
      <c r="K24" s="2"/>
      <c r="L24" s="2"/>
      <c r="M24" s="2"/>
      <c r="N24" s="2"/>
      <c r="O24" s="2"/>
      <c r="S24" s="2"/>
      <c r="AA24" s="2"/>
      <c r="AG24" s="2"/>
    </row>
    <row r="25" spans="1:33" ht="12">
      <c r="A25" s="24" t="s">
        <v>28</v>
      </c>
      <c r="B25" s="24" t="s">
        <v>29</v>
      </c>
      <c r="C25" s="22"/>
      <c r="D25" s="22"/>
      <c r="E25" s="25" t="s">
        <v>126</v>
      </c>
      <c r="F25" s="60">
        <v>20</v>
      </c>
      <c r="G25" s="45">
        <v>20</v>
      </c>
      <c r="O25" s="2"/>
      <c r="S25" s="2"/>
      <c r="AA25" s="2"/>
      <c r="AG25" s="2"/>
    </row>
    <row r="26" spans="1:33" ht="12">
      <c r="A26" s="24" t="s">
        <v>30</v>
      </c>
      <c r="B26" s="24" t="s">
        <v>31</v>
      </c>
      <c r="C26" s="22"/>
      <c r="D26" s="22"/>
      <c r="E26" s="25" t="s">
        <v>127</v>
      </c>
      <c r="F26" s="58">
        <f>MAX($N$92:$N$157)</f>
        <v>225000</v>
      </c>
      <c r="G26" s="43">
        <f>MAX($O$92:$O$157)</f>
        <v>225000</v>
      </c>
      <c r="I26" s="2"/>
      <c r="J26" s="2"/>
      <c r="S26" s="2"/>
      <c r="AA26" s="2"/>
      <c r="AG26" s="2"/>
    </row>
    <row r="27" spans="1:33" ht="12">
      <c r="A27" s="26" t="s">
        <v>135</v>
      </c>
      <c r="B27" s="26" t="s">
        <v>128</v>
      </c>
      <c r="C27" s="22"/>
      <c r="D27" s="22"/>
      <c r="E27" s="61" t="s">
        <v>134</v>
      </c>
      <c r="F27" s="62">
        <f>F33-F25</f>
        <v>45</v>
      </c>
      <c r="G27" s="63">
        <f>G33-G25</f>
        <v>45</v>
      </c>
      <c r="J27" s="2"/>
      <c r="S27" s="2"/>
      <c r="AA27" s="2"/>
      <c r="AG27" s="2"/>
    </row>
    <row r="28" spans="1:33" ht="12">
      <c r="A28" s="26" t="s">
        <v>136</v>
      </c>
      <c r="B28" s="26" t="s">
        <v>140</v>
      </c>
      <c r="C28" s="22"/>
      <c r="D28" s="22"/>
      <c r="E28" s="61" t="s">
        <v>133</v>
      </c>
      <c r="F28" s="62">
        <f>F32-F25</f>
        <v>60</v>
      </c>
      <c r="G28" s="63">
        <f>G32-G25</f>
        <v>60</v>
      </c>
      <c r="H28" s="6"/>
      <c r="J28" s="2"/>
      <c r="AA28" s="2"/>
      <c r="AG28" s="2"/>
    </row>
    <row r="29" spans="1:33" ht="12">
      <c r="A29" s="27" t="s">
        <v>0</v>
      </c>
      <c r="B29" s="27" t="s">
        <v>0</v>
      </c>
      <c r="C29" s="27" t="s">
        <v>0</v>
      </c>
      <c r="D29" s="27" t="s">
        <v>0</v>
      </c>
      <c r="E29" s="24" t="s">
        <v>32</v>
      </c>
      <c r="F29" s="22"/>
      <c r="G29" s="22"/>
      <c r="J29" s="2"/>
      <c r="R29" s="2"/>
      <c r="S29" s="2"/>
      <c r="AA29" s="2"/>
      <c r="AG29" s="2"/>
    </row>
    <row r="30" spans="1:33" ht="12">
      <c r="A30" s="28"/>
      <c r="B30" s="22"/>
      <c r="C30" s="22"/>
      <c r="D30" s="22"/>
      <c r="E30" s="21" t="s">
        <v>33</v>
      </c>
      <c r="F30" s="22"/>
      <c r="G30" s="22"/>
      <c r="J30" s="2"/>
      <c r="S30" s="2"/>
      <c r="AA30" s="2"/>
      <c r="AG30" s="2"/>
    </row>
    <row r="31" spans="1:33" ht="12">
      <c r="A31" s="28"/>
      <c r="B31" s="22"/>
      <c r="C31" s="22"/>
      <c r="D31" s="22"/>
      <c r="E31" s="22"/>
      <c r="F31" s="55" t="s">
        <v>21</v>
      </c>
      <c r="G31" s="42" t="s">
        <v>22</v>
      </c>
      <c r="J31" s="2"/>
      <c r="S31" s="2"/>
      <c r="AA31" s="2"/>
      <c r="AG31" s="2"/>
    </row>
    <row r="32" spans="1:33" ht="12">
      <c r="A32" s="28"/>
      <c r="B32" s="22"/>
      <c r="C32" s="22"/>
      <c r="D32" s="22"/>
      <c r="E32" s="23" t="s">
        <v>34</v>
      </c>
      <c r="F32" s="56">
        <v>80</v>
      </c>
      <c r="G32" s="45">
        <v>80</v>
      </c>
      <c r="S32" s="2"/>
      <c r="AA32" s="2"/>
      <c r="AG32" s="2"/>
    </row>
    <row r="33" spans="1:33" ht="12">
      <c r="A33" s="28"/>
      <c r="B33" s="22"/>
      <c r="C33" s="22"/>
      <c r="D33" s="22"/>
      <c r="E33" s="23" t="s">
        <v>35</v>
      </c>
      <c r="F33" s="56">
        <v>65</v>
      </c>
      <c r="G33" s="45">
        <v>65</v>
      </c>
      <c r="S33" s="2"/>
      <c r="AA33" s="2"/>
      <c r="AG33" s="2"/>
    </row>
    <row r="34" spans="1:33" ht="12">
      <c r="A34" s="28"/>
      <c r="B34" s="22"/>
      <c r="C34" s="22"/>
      <c r="D34" s="22"/>
      <c r="E34" s="23" t="s">
        <v>36</v>
      </c>
      <c r="F34" s="57">
        <v>20000</v>
      </c>
      <c r="G34" s="43">
        <v>20000</v>
      </c>
      <c r="I34" s="2"/>
      <c r="J34" s="2"/>
      <c r="S34" s="2"/>
      <c r="AA34" s="2"/>
      <c r="AG34" s="2"/>
    </row>
    <row r="35" spans="1:27" ht="12">
      <c r="A35" s="28"/>
      <c r="B35" s="22"/>
      <c r="C35" s="22"/>
      <c r="D35" s="22"/>
      <c r="E35" s="23" t="s">
        <v>37</v>
      </c>
      <c r="F35" s="57">
        <v>20000</v>
      </c>
      <c r="G35" s="43">
        <v>20000</v>
      </c>
      <c r="J35" s="2"/>
      <c r="K35" s="9"/>
      <c r="N35" s="10"/>
      <c r="AA35" s="2"/>
    </row>
    <row r="36" spans="1:27" ht="12">
      <c r="A36" s="22"/>
      <c r="B36" s="22"/>
      <c r="C36" s="22"/>
      <c r="D36" s="22"/>
      <c r="E36" s="23" t="s">
        <v>38</v>
      </c>
      <c r="F36" s="57">
        <v>0</v>
      </c>
      <c r="G36" s="43">
        <v>0</v>
      </c>
      <c r="J36" s="2"/>
      <c r="R36" s="2"/>
      <c r="S36" s="2"/>
      <c r="AA36" s="2"/>
    </row>
    <row r="37" spans="6:27" ht="12">
      <c r="F37" s="9"/>
      <c r="J37" s="2"/>
      <c r="S37" s="2"/>
      <c r="AA37" s="2"/>
    </row>
    <row r="38" spans="4:27" ht="12">
      <c r="D38" s="11" t="s">
        <v>39</v>
      </c>
      <c r="E38" s="3"/>
      <c r="F38" s="12">
        <v>0</v>
      </c>
      <c r="G38" s="3">
        <v>0</v>
      </c>
      <c r="J38" s="2"/>
      <c r="S38" s="2"/>
      <c r="AA38" s="2"/>
    </row>
    <row r="39" spans="1:27" ht="12">
      <c r="A39" s="29" t="s">
        <v>1</v>
      </c>
      <c r="B39" s="29" t="s">
        <v>16</v>
      </c>
      <c r="C39" s="40" t="s">
        <v>40</v>
      </c>
      <c r="D39" s="31"/>
      <c r="E39" s="31"/>
      <c r="F39" s="31"/>
      <c r="G39" s="31"/>
      <c r="J39" s="2"/>
      <c r="S39" s="2"/>
      <c r="AA39" s="2"/>
    </row>
    <row r="40" spans="1:27" ht="12">
      <c r="A40" s="29" t="s">
        <v>41</v>
      </c>
      <c r="B40" s="31"/>
      <c r="C40" s="31"/>
      <c r="D40" s="31"/>
      <c r="E40" s="31"/>
      <c r="F40" s="31"/>
      <c r="G40" s="31"/>
      <c r="S40" s="2"/>
      <c r="AA40" s="2"/>
    </row>
    <row r="41" spans="1:27" ht="12">
      <c r="A41" s="30" t="s">
        <v>42</v>
      </c>
      <c r="B41" s="31"/>
      <c r="C41" s="31"/>
      <c r="D41" s="31"/>
      <c r="E41" s="30" t="s">
        <v>43</v>
      </c>
      <c r="F41" s="31"/>
      <c r="G41" s="31"/>
      <c r="S41" s="2"/>
      <c r="AA41" s="2"/>
    </row>
    <row r="42" spans="1:27" ht="12">
      <c r="A42" s="32" t="s">
        <v>129</v>
      </c>
      <c r="B42" s="33" t="s">
        <v>130</v>
      </c>
      <c r="C42" s="34"/>
      <c r="D42" s="31"/>
      <c r="E42" s="31"/>
      <c r="F42" s="52" t="s">
        <v>21</v>
      </c>
      <c r="G42" s="46" t="s">
        <v>22</v>
      </c>
      <c r="AA42" s="2"/>
    </row>
    <row r="43" spans="1:27" ht="12">
      <c r="A43" s="32" t="s">
        <v>131</v>
      </c>
      <c r="B43" s="33" t="s">
        <v>132</v>
      </c>
      <c r="C43" s="34"/>
      <c r="D43" s="31"/>
      <c r="E43" s="35" t="s">
        <v>44</v>
      </c>
      <c r="F43" s="53">
        <v>0.9</v>
      </c>
      <c r="G43" s="47">
        <v>0.9</v>
      </c>
      <c r="AA43" s="2"/>
    </row>
    <row r="44" spans="1:7" ht="12">
      <c r="A44" s="31"/>
      <c r="B44" s="31"/>
      <c r="C44" s="31"/>
      <c r="D44" s="31"/>
      <c r="E44" s="35" t="s">
        <v>45</v>
      </c>
      <c r="F44" s="53">
        <v>0.2</v>
      </c>
      <c r="G44" s="47">
        <v>0.2</v>
      </c>
    </row>
    <row r="45" spans="1:7" ht="12">
      <c r="A45" s="31"/>
      <c r="B45" s="31"/>
      <c r="C45" s="31"/>
      <c r="D45" s="31"/>
      <c r="E45" s="35" t="s">
        <v>46</v>
      </c>
      <c r="F45" s="54">
        <v>25000</v>
      </c>
      <c r="G45" s="48">
        <v>25000</v>
      </c>
    </row>
    <row r="46" spans="1:19" ht="12">
      <c r="A46" s="29" t="s">
        <v>47</v>
      </c>
      <c r="B46" s="31"/>
      <c r="C46" s="31"/>
      <c r="D46" s="31"/>
      <c r="E46" s="31"/>
      <c r="F46" s="31"/>
      <c r="G46" s="49"/>
      <c r="R46" s="2"/>
      <c r="S46" s="2"/>
    </row>
    <row r="47" spans="1:19" ht="12">
      <c r="A47" s="29" t="s">
        <v>48</v>
      </c>
      <c r="B47" s="31"/>
      <c r="C47" s="31"/>
      <c r="D47" s="36" t="s">
        <v>49</v>
      </c>
      <c r="E47" s="36" t="s">
        <v>50</v>
      </c>
      <c r="F47" s="36" t="s">
        <v>51</v>
      </c>
      <c r="G47" s="50" t="s">
        <v>52</v>
      </c>
      <c r="S47" s="2"/>
    </row>
    <row r="48" spans="1:7" ht="12">
      <c r="A48" s="31"/>
      <c r="B48" s="31"/>
      <c r="C48" s="35" t="s">
        <v>53</v>
      </c>
      <c r="D48" s="37">
        <f>$F$43*$F$45</f>
        <v>22500</v>
      </c>
      <c r="E48" s="38">
        <f>$F$43*$F$44*$F$45+$F$43*(1-$F$44)*$G$45</f>
        <v>22500.000000000004</v>
      </c>
      <c r="F48" s="38">
        <f>$F$43*$G$45</f>
        <v>22500</v>
      </c>
      <c r="G48" s="51">
        <f>$G$43*$G$45</f>
        <v>22500</v>
      </c>
    </row>
    <row r="49" spans="1:20" ht="12">
      <c r="A49" s="39" t="s">
        <v>0</v>
      </c>
      <c r="B49" s="39" t="s">
        <v>0</v>
      </c>
      <c r="C49" s="39" t="s">
        <v>0</v>
      </c>
      <c r="D49" s="39" t="s">
        <v>0</v>
      </c>
      <c r="E49" s="39" t="s">
        <v>0</v>
      </c>
      <c r="F49" s="39" t="s">
        <v>0</v>
      </c>
      <c r="G49" s="39" t="s">
        <v>0</v>
      </c>
      <c r="R49" s="2"/>
      <c r="S49" s="2"/>
      <c r="T49" s="2"/>
    </row>
    <row r="50" spans="19:20" ht="12">
      <c r="S50" s="2"/>
      <c r="T50" s="2"/>
    </row>
    <row r="51" spans="1:20" ht="12" hidden="1">
      <c r="A51" s="9"/>
      <c r="S51" s="2"/>
      <c r="T51" s="2"/>
    </row>
    <row r="52" ht="12" hidden="1">
      <c r="A52" s="9"/>
    </row>
    <row r="53" spans="1:19" ht="12" hidden="1">
      <c r="A53" s="9"/>
      <c r="R53" s="2"/>
      <c r="S53" s="2"/>
    </row>
    <row r="54" ht="12" hidden="1">
      <c r="A54" s="9"/>
    </row>
    <row r="55" spans="9:20" ht="12" hidden="1">
      <c r="I55" s="2"/>
      <c r="J55" s="2"/>
      <c r="R55" s="2"/>
      <c r="S55" s="2"/>
      <c r="T55" s="2"/>
    </row>
    <row r="56" spans="10:20" ht="12" hidden="1">
      <c r="J56" s="2"/>
      <c r="S56" s="2"/>
      <c r="T56" s="2"/>
    </row>
    <row r="57" spans="10:20" ht="12" hidden="1">
      <c r="J57" s="2"/>
      <c r="S57" s="2"/>
      <c r="T57" s="2"/>
    </row>
    <row r="58" spans="10:20" ht="12" hidden="1">
      <c r="J58" s="2"/>
      <c r="S58" s="2"/>
      <c r="T58" s="2"/>
    </row>
    <row r="59" spans="1:10" ht="12" hidden="1">
      <c r="A59" s="2" t="s">
        <v>54</v>
      </c>
      <c r="J59" s="2"/>
    </row>
    <row r="60" ht="12" hidden="1">
      <c r="J60" s="2"/>
    </row>
    <row r="61" ht="12" hidden="1"/>
    <row r="62" spans="9:20" ht="12" hidden="1">
      <c r="I62" s="2"/>
      <c r="J62" s="2"/>
      <c r="Q62" s="2"/>
      <c r="R62" s="2"/>
      <c r="S62" s="2"/>
      <c r="T62" s="2"/>
    </row>
    <row r="63" spans="10:20" ht="12" hidden="1">
      <c r="J63" s="2"/>
      <c r="S63" s="2"/>
      <c r="T63" s="2"/>
    </row>
    <row r="64" spans="1:20" ht="12" hidden="1">
      <c r="A64" s="2" t="s">
        <v>55</v>
      </c>
      <c r="B64" s="2" t="s">
        <v>56</v>
      </c>
      <c r="J64" s="2"/>
      <c r="S64" s="2"/>
      <c r="T64" s="2"/>
    </row>
    <row r="65" spans="10:20" ht="12" hidden="1">
      <c r="J65" s="2"/>
      <c r="S65" s="2"/>
      <c r="T65" s="2"/>
    </row>
    <row r="66" ht="12" hidden="1">
      <c r="J66" s="2"/>
    </row>
    <row r="67" ht="12" hidden="1">
      <c r="J67" s="2"/>
    </row>
    <row r="68" ht="12" hidden="1"/>
    <row r="69" spans="9:10" ht="12" hidden="1">
      <c r="I69" s="2"/>
      <c r="J69" s="2"/>
    </row>
    <row r="70" ht="12" hidden="1">
      <c r="J70" s="2"/>
    </row>
    <row r="71" ht="12" hidden="1">
      <c r="J71" s="2"/>
    </row>
    <row r="72" ht="12" hidden="1">
      <c r="J72" s="2"/>
    </row>
    <row r="73" ht="12" hidden="1">
      <c r="J73" s="2"/>
    </row>
    <row r="74" ht="12" hidden="1">
      <c r="J74" s="2"/>
    </row>
    <row r="75" ht="12" hidden="1"/>
    <row r="76" spans="9:10" ht="12" hidden="1">
      <c r="I76" s="2"/>
      <c r="J76" s="2"/>
    </row>
    <row r="77" ht="12" hidden="1">
      <c r="J77" s="2"/>
    </row>
    <row r="78" ht="12" hidden="1"/>
    <row r="79" spans="9:11" ht="12" hidden="1">
      <c r="I79" s="2"/>
      <c r="J79" s="2"/>
      <c r="K79" s="2"/>
    </row>
    <row r="80" spans="10:11" ht="12" hidden="1">
      <c r="J80" s="2"/>
      <c r="K80" s="2"/>
    </row>
    <row r="81" spans="3:11" ht="12" hidden="1">
      <c r="C81" s="2" t="s">
        <v>57</v>
      </c>
      <c r="F81" s="2" t="s">
        <v>58</v>
      </c>
      <c r="J81" s="2"/>
      <c r="K81" s="2"/>
    </row>
    <row r="82" ht="12" hidden="1"/>
    <row r="83" spans="9:12" ht="12" hidden="1">
      <c r="I83" s="2"/>
      <c r="J83" s="2"/>
      <c r="K83" s="2"/>
      <c r="L83" s="2"/>
    </row>
    <row r="84" spans="4:14" ht="12" hidden="1">
      <c r="D84" s="2" t="s">
        <v>59</v>
      </c>
      <c r="E84" s="2" t="s">
        <v>60</v>
      </c>
      <c r="G84" s="2" t="s">
        <v>61</v>
      </c>
      <c r="J84" s="2"/>
      <c r="K84" s="2"/>
      <c r="L84" s="2"/>
      <c r="N84" s="2"/>
    </row>
    <row r="85" spans="10:12" ht="12" hidden="1">
      <c r="J85" s="2"/>
      <c r="K85" s="2"/>
      <c r="L85" s="2"/>
    </row>
    <row r="86" ht="12" hidden="1"/>
    <row r="87" spans="9:10" ht="12" hidden="1">
      <c r="I87" s="2"/>
      <c r="J87" s="2"/>
    </row>
    <row r="89" spans="4:10" ht="12">
      <c r="D89" s="22"/>
      <c r="E89" s="68" t="s">
        <v>62</v>
      </c>
      <c r="F89" s="69" t="s">
        <v>63</v>
      </c>
      <c r="I89" s="2"/>
      <c r="J89" s="2"/>
    </row>
    <row r="90" spans="1:19" ht="12">
      <c r="A90" s="65" t="s">
        <v>64</v>
      </c>
      <c r="B90" s="66"/>
      <c r="D90" s="23" t="s">
        <v>65</v>
      </c>
      <c r="E90" s="58">
        <f>MAX($N$92:$N$157)</f>
        <v>225000</v>
      </c>
      <c r="F90" s="43">
        <f>MAX($O$92:$O$157)</f>
        <v>225000</v>
      </c>
      <c r="Q90" s="65" t="s">
        <v>66</v>
      </c>
      <c r="R90" s="67"/>
      <c r="S90" s="67"/>
    </row>
    <row r="91" spans="1:25" ht="12">
      <c r="A91" s="13" t="s">
        <v>67</v>
      </c>
      <c r="C91" s="2" t="s">
        <v>68</v>
      </c>
      <c r="D91" s="13" t="s">
        <v>69</v>
      </c>
      <c r="E91" s="13" t="s">
        <v>70</v>
      </c>
      <c r="F91" s="13" t="s">
        <v>71</v>
      </c>
      <c r="G91" s="7" t="s">
        <v>72</v>
      </c>
      <c r="I91" s="13" t="s">
        <v>73</v>
      </c>
      <c r="J91" s="7" t="s">
        <v>74</v>
      </c>
      <c r="K91" s="13" t="s">
        <v>75</v>
      </c>
      <c r="M91" s="2" t="s">
        <v>76</v>
      </c>
      <c r="N91" s="13" t="s">
        <v>77</v>
      </c>
      <c r="O91" s="13" t="s">
        <v>78</v>
      </c>
      <c r="P91" s="74" t="s">
        <v>79</v>
      </c>
      <c r="Q91" s="13" t="s">
        <v>80</v>
      </c>
      <c r="R91" s="13" t="s">
        <v>81</v>
      </c>
      <c r="S91" s="13" t="s">
        <v>82</v>
      </c>
      <c r="T91" s="13" t="s">
        <v>83</v>
      </c>
      <c r="U91" s="13" t="s">
        <v>84</v>
      </c>
      <c r="V91" s="13" t="s">
        <v>85</v>
      </c>
      <c r="W91" s="13" t="s">
        <v>86</v>
      </c>
      <c r="X91" s="13" t="s">
        <v>87</v>
      </c>
      <c r="Y91" s="13" t="s">
        <v>88</v>
      </c>
    </row>
    <row r="92" spans="1:25" ht="12">
      <c r="A92" s="8">
        <v>20</v>
      </c>
      <c r="B92" s="10"/>
      <c r="C92" s="10">
        <f>IF(A92&gt;$F$33,0,$F$34)</f>
        <v>20000</v>
      </c>
      <c r="D92" s="10">
        <f>$F$36</f>
        <v>0</v>
      </c>
      <c r="E92" s="10">
        <f aca="true" t="shared" si="0" ref="E92:E123">IF(A92&gt;=$F$32,0,+$F$23)</f>
        <v>15000</v>
      </c>
      <c r="F92" s="10">
        <f aca="true" t="shared" si="1" ref="F92:F123">IF(A92&gt;=$F$32,0,IF(A92&gt;=$F$33,-$F$23,(C92-E92)))</f>
        <v>5000</v>
      </c>
      <c r="G92" s="10">
        <f aca="true" t="shared" si="2" ref="G92:G123">N92/5</f>
        <v>1000</v>
      </c>
      <c r="H92" s="10"/>
      <c r="I92" s="10">
        <f aca="true" t="shared" si="3" ref="I92:I123">IF(A92&gt;=$G$32,0,+$G$23)</f>
        <v>15000</v>
      </c>
      <c r="J92" s="10">
        <f aca="true" t="shared" si="4" ref="J92:J123">O92/5</f>
        <v>1000</v>
      </c>
      <c r="K92" s="10">
        <f aca="true" t="shared" si="5" ref="K92:K123">IF(A92&gt;=$G$32,0,IF(A92&gt;=$G$33,-$G$23,(1-$G$24)*M92))</f>
        <v>5000</v>
      </c>
      <c r="L92" s="10"/>
      <c r="M92" s="10">
        <f>IF(B92&gt;$G$33,0,$G$34)</f>
        <v>20000</v>
      </c>
      <c r="N92" s="10">
        <f>$F$92+$F$36</f>
        <v>5000</v>
      </c>
      <c r="O92" s="10">
        <f>$K$92+$G$36</f>
        <v>5000</v>
      </c>
      <c r="P92" s="74" t="s">
        <v>79</v>
      </c>
      <c r="Q92" s="8">
        <v>0</v>
      </c>
      <c r="R92" s="8">
        <f aca="true" t="shared" si="6" ref="R92:R122">$F$43*Q92</f>
        <v>0</v>
      </c>
      <c r="S92" s="8">
        <f aca="true" t="shared" si="7" ref="S92:S122">$G$43*Q92</f>
        <v>0</v>
      </c>
      <c r="T92" s="8">
        <f aca="true" t="shared" si="8" ref="T92:T122">$G$43*$G$44*Q92+$G$43*(1-$G$44)*$G$45</f>
        <v>18000.000000000004</v>
      </c>
      <c r="U92" s="8">
        <f aca="true" t="shared" si="9" ref="U92:U122">$F$43*$F$44*Q92+$F$43*(1-$F$44)*$G$45</f>
        <v>18000.000000000004</v>
      </c>
      <c r="V92" s="8">
        <f aca="true" t="shared" si="10" ref="V92:V122">$F$43*$F$44*Q92+$F$43*(1-$F$44)*$F$45</f>
        <v>18000.000000000004</v>
      </c>
      <c r="W92" s="8">
        <f aca="true" t="shared" si="11" ref="W92:W122">IF(R92&lt;=U92,+$F$43*$G$45,NA())</f>
        <v>22500</v>
      </c>
      <c r="X92" s="8">
        <f aca="true" t="shared" si="12" ref="X92:X122">IF(R92&lt;=V92,+$F$43*$F$44*$F$45+$F$43*(1-$F$44)*$G$45,NA())</f>
        <v>22500.000000000004</v>
      </c>
      <c r="Y92" s="8">
        <f aca="true" t="shared" si="13" ref="Y92:Y122">IF(R92&lt;=V92,+$F$43*$F$45,NA())</f>
        <v>22500</v>
      </c>
    </row>
    <row r="93" spans="1:25" ht="12">
      <c r="A93" s="8">
        <v>21</v>
      </c>
      <c r="B93" s="10"/>
      <c r="C93" s="10">
        <f aca="true" t="shared" si="14" ref="C93:C124">IF(A93&gt;$F$33,0,$F$35)</f>
        <v>20000</v>
      </c>
      <c r="D93" s="8">
        <v>0</v>
      </c>
      <c r="E93" s="10">
        <f t="shared" si="0"/>
        <v>15000</v>
      </c>
      <c r="F93" s="10">
        <f t="shared" si="1"/>
        <v>5000</v>
      </c>
      <c r="G93" s="10">
        <f t="shared" si="2"/>
        <v>2000</v>
      </c>
      <c r="H93" s="10"/>
      <c r="I93" s="10">
        <f t="shared" si="3"/>
        <v>15000</v>
      </c>
      <c r="J93" s="10">
        <f t="shared" si="4"/>
        <v>2000</v>
      </c>
      <c r="K93" s="10">
        <f t="shared" si="5"/>
        <v>5000</v>
      </c>
      <c r="L93" s="10"/>
      <c r="M93" s="10">
        <f aca="true" t="shared" si="15" ref="M93:M124">IF(B93&gt;$G$33,0,$G$35)</f>
        <v>20000</v>
      </c>
      <c r="N93" s="10">
        <f aca="true" t="shared" si="16" ref="N93:N124">IF(A93&gt;=$F$32,0,+N92+F93)</f>
        <v>10000</v>
      </c>
      <c r="O93" s="10">
        <f aca="true" t="shared" si="17" ref="O93:O124">IF(A93&gt;=$G$32,0,+O92+K93)</f>
        <v>10000</v>
      </c>
      <c r="P93" s="74" t="s">
        <v>79</v>
      </c>
      <c r="Q93" s="8">
        <v>3000</v>
      </c>
      <c r="R93" s="8">
        <f>$F$43*Q93</f>
        <v>2700</v>
      </c>
      <c r="S93" s="8">
        <f>$G$43*Q93</f>
        <v>2700</v>
      </c>
      <c r="T93" s="8">
        <f t="shared" si="8"/>
        <v>18540.000000000004</v>
      </c>
      <c r="U93" s="8">
        <f t="shared" si="9"/>
        <v>18540.000000000004</v>
      </c>
      <c r="V93" s="8">
        <f t="shared" si="10"/>
        <v>18540.000000000004</v>
      </c>
      <c r="W93" s="8">
        <f t="shared" si="11"/>
        <v>22500</v>
      </c>
      <c r="X93" s="8">
        <f t="shared" si="12"/>
        <v>22500.000000000004</v>
      </c>
      <c r="Y93" s="8">
        <f t="shared" si="13"/>
        <v>22500</v>
      </c>
    </row>
    <row r="94" spans="1:25" ht="12">
      <c r="A94" s="8">
        <v>22</v>
      </c>
      <c r="B94" s="10"/>
      <c r="C94" s="10">
        <f t="shared" si="14"/>
        <v>20000</v>
      </c>
      <c r="D94" s="8">
        <v>0</v>
      </c>
      <c r="E94" s="10">
        <f t="shared" si="0"/>
        <v>15000</v>
      </c>
      <c r="F94" s="10">
        <f t="shared" si="1"/>
        <v>5000</v>
      </c>
      <c r="G94" s="10">
        <f t="shared" si="2"/>
        <v>3000</v>
      </c>
      <c r="H94" s="10"/>
      <c r="I94" s="10">
        <f t="shared" si="3"/>
        <v>15000</v>
      </c>
      <c r="J94" s="10">
        <f t="shared" si="4"/>
        <v>3000</v>
      </c>
      <c r="K94" s="10">
        <f t="shared" si="5"/>
        <v>5000</v>
      </c>
      <c r="L94" s="10"/>
      <c r="M94" s="10">
        <f t="shared" si="15"/>
        <v>20000</v>
      </c>
      <c r="N94" s="10">
        <f t="shared" si="16"/>
        <v>15000</v>
      </c>
      <c r="O94" s="10">
        <f t="shared" si="17"/>
        <v>15000</v>
      </c>
      <c r="P94" s="74" t="s">
        <v>79</v>
      </c>
      <c r="Q94" s="8">
        <v>6000</v>
      </c>
      <c r="R94" s="8">
        <f t="shared" si="6"/>
        <v>5400</v>
      </c>
      <c r="S94" s="8">
        <f t="shared" si="7"/>
        <v>5400</v>
      </c>
      <c r="T94" s="8">
        <f>$G$43*$G$44*Q94+$G$43*(1-$G$44)*$G$45</f>
        <v>19080.000000000004</v>
      </c>
      <c r="U94" s="8">
        <f t="shared" si="9"/>
        <v>19080.000000000004</v>
      </c>
      <c r="V94" s="8">
        <f t="shared" si="10"/>
        <v>19080.000000000004</v>
      </c>
      <c r="W94" s="8">
        <f t="shared" si="11"/>
        <v>22500</v>
      </c>
      <c r="X94" s="8">
        <f t="shared" si="12"/>
        <v>22500.000000000004</v>
      </c>
      <c r="Y94" s="8">
        <f t="shared" si="13"/>
        <v>22500</v>
      </c>
    </row>
    <row r="95" spans="1:25" ht="12">
      <c r="A95" s="8">
        <v>23</v>
      </c>
      <c r="B95" s="10"/>
      <c r="C95" s="10">
        <f t="shared" si="14"/>
        <v>20000</v>
      </c>
      <c r="D95" s="8">
        <v>0</v>
      </c>
      <c r="E95" s="10">
        <f t="shared" si="0"/>
        <v>15000</v>
      </c>
      <c r="F95" s="10">
        <f t="shared" si="1"/>
        <v>5000</v>
      </c>
      <c r="G95" s="10">
        <f t="shared" si="2"/>
        <v>4000</v>
      </c>
      <c r="H95" s="10"/>
      <c r="I95" s="10">
        <f t="shared" si="3"/>
        <v>15000</v>
      </c>
      <c r="J95" s="10">
        <f t="shared" si="4"/>
        <v>4000</v>
      </c>
      <c r="K95" s="10">
        <f t="shared" si="5"/>
        <v>5000</v>
      </c>
      <c r="L95" s="10"/>
      <c r="M95" s="10">
        <f t="shared" si="15"/>
        <v>20000</v>
      </c>
      <c r="N95" s="10">
        <f t="shared" si="16"/>
        <v>20000</v>
      </c>
      <c r="O95" s="10">
        <f t="shared" si="17"/>
        <v>20000</v>
      </c>
      <c r="P95" s="74" t="s">
        <v>79</v>
      </c>
      <c r="Q95" s="8">
        <v>9000</v>
      </c>
      <c r="R95" s="8">
        <f t="shared" si="6"/>
        <v>8100</v>
      </c>
      <c r="S95" s="8">
        <f t="shared" si="7"/>
        <v>8100</v>
      </c>
      <c r="T95" s="8">
        <f t="shared" si="8"/>
        <v>19620.000000000004</v>
      </c>
      <c r="U95" s="8">
        <f t="shared" si="9"/>
        <v>19620.000000000004</v>
      </c>
      <c r="V95" s="8">
        <f t="shared" si="10"/>
        <v>19620.000000000004</v>
      </c>
      <c r="W95" s="8">
        <f t="shared" si="11"/>
        <v>22500</v>
      </c>
      <c r="X95" s="8">
        <f t="shared" si="12"/>
        <v>22500.000000000004</v>
      </c>
      <c r="Y95" s="8">
        <f t="shared" si="13"/>
        <v>22500</v>
      </c>
    </row>
    <row r="96" spans="1:25" ht="12">
      <c r="A96" s="8">
        <v>24</v>
      </c>
      <c r="B96" s="10"/>
      <c r="C96" s="10">
        <f t="shared" si="14"/>
        <v>20000</v>
      </c>
      <c r="D96" s="8">
        <v>0</v>
      </c>
      <c r="E96" s="10">
        <f t="shared" si="0"/>
        <v>15000</v>
      </c>
      <c r="F96" s="10">
        <f t="shared" si="1"/>
        <v>5000</v>
      </c>
      <c r="G96" s="10">
        <f t="shared" si="2"/>
        <v>5000</v>
      </c>
      <c r="H96" s="10"/>
      <c r="I96" s="10">
        <f t="shared" si="3"/>
        <v>15000</v>
      </c>
      <c r="J96" s="10">
        <f t="shared" si="4"/>
        <v>5000</v>
      </c>
      <c r="K96" s="10">
        <f t="shared" si="5"/>
        <v>5000</v>
      </c>
      <c r="L96" s="10"/>
      <c r="M96" s="10">
        <f t="shared" si="15"/>
        <v>20000</v>
      </c>
      <c r="N96" s="10">
        <f t="shared" si="16"/>
        <v>25000</v>
      </c>
      <c r="O96" s="10">
        <f t="shared" si="17"/>
        <v>25000</v>
      </c>
      <c r="P96" s="74" t="s">
        <v>79</v>
      </c>
      <c r="Q96" s="8">
        <v>12000</v>
      </c>
      <c r="R96" s="8">
        <f t="shared" si="6"/>
        <v>10800</v>
      </c>
      <c r="S96" s="8">
        <f t="shared" si="7"/>
        <v>10800</v>
      </c>
      <c r="T96" s="8">
        <f t="shared" si="8"/>
        <v>20160.000000000004</v>
      </c>
      <c r="U96" s="8">
        <f t="shared" si="9"/>
        <v>20160.000000000004</v>
      </c>
      <c r="V96" s="8">
        <f t="shared" si="10"/>
        <v>20160.000000000004</v>
      </c>
      <c r="W96" s="8">
        <f t="shared" si="11"/>
        <v>22500</v>
      </c>
      <c r="X96" s="8">
        <f t="shared" si="12"/>
        <v>22500.000000000004</v>
      </c>
      <c r="Y96" s="8">
        <f t="shared" si="13"/>
        <v>22500</v>
      </c>
    </row>
    <row r="97" spans="1:25" ht="12">
      <c r="A97" s="8">
        <v>25</v>
      </c>
      <c r="B97" s="10"/>
      <c r="C97" s="10">
        <f t="shared" si="14"/>
        <v>20000</v>
      </c>
      <c r="D97" s="8">
        <v>0</v>
      </c>
      <c r="E97" s="10">
        <f t="shared" si="0"/>
        <v>15000</v>
      </c>
      <c r="F97" s="10">
        <f t="shared" si="1"/>
        <v>5000</v>
      </c>
      <c r="G97" s="10">
        <f t="shared" si="2"/>
        <v>6000</v>
      </c>
      <c r="H97" s="10"/>
      <c r="I97" s="10">
        <f t="shared" si="3"/>
        <v>15000</v>
      </c>
      <c r="J97" s="10">
        <f t="shared" si="4"/>
        <v>6000</v>
      </c>
      <c r="K97" s="10">
        <f t="shared" si="5"/>
        <v>5000</v>
      </c>
      <c r="L97" s="10"/>
      <c r="M97" s="10">
        <f t="shared" si="15"/>
        <v>20000</v>
      </c>
      <c r="N97" s="10">
        <f t="shared" si="16"/>
        <v>30000</v>
      </c>
      <c r="O97" s="10">
        <f t="shared" si="17"/>
        <v>30000</v>
      </c>
      <c r="P97" s="74" t="s">
        <v>79</v>
      </c>
      <c r="Q97" s="8">
        <v>15000</v>
      </c>
      <c r="R97" s="8">
        <f t="shared" si="6"/>
        <v>13500</v>
      </c>
      <c r="S97" s="8">
        <f t="shared" si="7"/>
        <v>13500</v>
      </c>
      <c r="T97" s="8">
        <f t="shared" si="8"/>
        <v>20700.000000000004</v>
      </c>
      <c r="U97" s="8">
        <f t="shared" si="9"/>
        <v>20700.000000000004</v>
      </c>
      <c r="V97" s="8">
        <f t="shared" si="10"/>
        <v>20700.000000000004</v>
      </c>
      <c r="W97" s="8">
        <f t="shared" si="11"/>
        <v>22500</v>
      </c>
      <c r="X97" s="8">
        <f t="shared" si="12"/>
        <v>22500.000000000004</v>
      </c>
      <c r="Y97" s="8">
        <f t="shared" si="13"/>
        <v>22500</v>
      </c>
    </row>
    <row r="98" spans="1:25" ht="12">
      <c r="A98" s="8">
        <v>26</v>
      </c>
      <c r="B98" s="10"/>
      <c r="C98" s="10">
        <f t="shared" si="14"/>
        <v>20000</v>
      </c>
      <c r="D98" s="8">
        <v>0</v>
      </c>
      <c r="E98" s="10">
        <f t="shared" si="0"/>
        <v>15000</v>
      </c>
      <c r="F98" s="10">
        <f t="shared" si="1"/>
        <v>5000</v>
      </c>
      <c r="G98" s="10">
        <f t="shared" si="2"/>
        <v>7000</v>
      </c>
      <c r="H98" s="10"/>
      <c r="I98" s="10">
        <f t="shared" si="3"/>
        <v>15000</v>
      </c>
      <c r="J98" s="10">
        <f t="shared" si="4"/>
        <v>7000</v>
      </c>
      <c r="K98" s="10">
        <f t="shared" si="5"/>
        <v>5000</v>
      </c>
      <c r="L98" s="10"/>
      <c r="M98" s="10">
        <f t="shared" si="15"/>
        <v>20000</v>
      </c>
      <c r="N98" s="10">
        <f t="shared" si="16"/>
        <v>35000</v>
      </c>
      <c r="O98" s="10">
        <f t="shared" si="17"/>
        <v>35000</v>
      </c>
      <c r="P98" s="74" t="s">
        <v>79</v>
      </c>
      <c r="Q98" s="8">
        <v>18000</v>
      </c>
      <c r="R98" s="8">
        <f t="shared" si="6"/>
        <v>16200</v>
      </c>
      <c r="S98" s="8">
        <f t="shared" si="7"/>
        <v>16200</v>
      </c>
      <c r="T98" s="8">
        <f t="shared" si="8"/>
        <v>21240.000000000004</v>
      </c>
      <c r="U98" s="8">
        <f t="shared" si="9"/>
        <v>21240.000000000004</v>
      </c>
      <c r="V98" s="8">
        <f t="shared" si="10"/>
        <v>21240.000000000004</v>
      </c>
      <c r="W98" s="8">
        <f t="shared" si="11"/>
        <v>22500</v>
      </c>
      <c r="X98" s="8">
        <f t="shared" si="12"/>
        <v>22500.000000000004</v>
      </c>
      <c r="Y98" s="8">
        <f t="shared" si="13"/>
        <v>22500</v>
      </c>
    </row>
    <row r="99" spans="1:25" ht="12">
      <c r="A99" s="8">
        <v>27</v>
      </c>
      <c r="B99" s="10"/>
      <c r="C99" s="10">
        <f t="shared" si="14"/>
        <v>20000</v>
      </c>
      <c r="D99" s="8">
        <v>0</v>
      </c>
      <c r="E99" s="10">
        <f t="shared" si="0"/>
        <v>15000</v>
      </c>
      <c r="F99" s="10">
        <f t="shared" si="1"/>
        <v>5000</v>
      </c>
      <c r="G99" s="10">
        <f t="shared" si="2"/>
        <v>8000</v>
      </c>
      <c r="H99" s="10"/>
      <c r="I99" s="10">
        <f t="shared" si="3"/>
        <v>15000</v>
      </c>
      <c r="J99" s="10">
        <f t="shared" si="4"/>
        <v>8000</v>
      </c>
      <c r="K99" s="10">
        <f t="shared" si="5"/>
        <v>5000</v>
      </c>
      <c r="L99" s="10"/>
      <c r="M99" s="10">
        <f t="shared" si="15"/>
        <v>20000</v>
      </c>
      <c r="N99" s="10">
        <f t="shared" si="16"/>
        <v>40000</v>
      </c>
      <c r="O99" s="10">
        <f t="shared" si="17"/>
        <v>40000</v>
      </c>
      <c r="P99" s="74" t="s">
        <v>79</v>
      </c>
      <c r="Q99" s="8">
        <v>21000</v>
      </c>
      <c r="R99" s="8">
        <f t="shared" si="6"/>
        <v>18900</v>
      </c>
      <c r="S99" s="8">
        <f t="shared" si="7"/>
        <v>18900</v>
      </c>
      <c r="T99" s="8">
        <f t="shared" si="8"/>
        <v>21780.000000000004</v>
      </c>
      <c r="U99" s="8">
        <f t="shared" si="9"/>
        <v>21780.000000000004</v>
      </c>
      <c r="V99" s="8">
        <f t="shared" si="10"/>
        <v>21780.000000000004</v>
      </c>
      <c r="W99" s="8">
        <f t="shared" si="11"/>
        <v>22500</v>
      </c>
      <c r="X99" s="8">
        <f t="shared" si="12"/>
        <v>22500.000000000004</v>
      </c>
      <c r="Y99" s="8">
        <f t="shared" si="13"/>
        <v>22500</v>
      </c>
    </row>
    <row r="100" spans="1:25" ht="12">
      <c r="A100" s="8">
        <v>28</v>
      </c>
      <c r="B100" s="10"/>
      <c r="C100" s="10">
        <f t="shared" si="14"/>
        <v>20000</v>
      </c>
      <c r="D100" s="8">
        <v>0</v>
      </c>
      <c r="E100" s="10">
        <f t="shared" si="0"/>
        <v>15000</v>
      </c>
      <c r="F100" s="10">
        <f t="shared" si="1"/>
        <v>5000</v>
      </c>
      <c r="G100" s="10">
        <f t="shared" si="2"/>
        <v>9000</v>
      </c>
      <c r="H100" s="10"/>
      <c r="I100" s="10">
        <f t="shared" si="3"/>
        <v>15000</v>
      </c>
      <c r="J100" s="10">
        <f t="shared" si="4"/>
        <v>9000</v>
      </c>
      <c r="K100" s="10">
        <f t="shared" si="5"/>
        <v>5000</v>
      </c>
      <c r="L100" s="10"/>
      <c r="M100" s="10">
        <f t="shared" si="15"/>
        <v>20000</v>
      </c>
      <c r="N100" s="10">
        <f t="shared" si="16"/>
        <v>45000</v>
      </c>
      <c r="O100" s="10">
        <f t="shared" si="17"/>
        <v>45000</v>
      </c>
      <c r="P100" s="74" t="s">
        <v>79</v>
      </c>
      <c r="Q100" s="8">
        <v>24000</v>
      </c>
      <c r="R100" s="8">
        <f t="shared" si="6"/>
        <v>21600</v>
      </c>
      <c r="S100" s="8">
        <f t="shared" si="7"/>
        <v>21600</v>
      </c>
      <c r="T100" s="8">
        <f t="shared" si="8"/>
        <v>22320.000000000004</v>
      </c>
      <c r="U100" s="8">
        <f t="shared" si="9"/>
        <v>22320.000000000004</v>
      </c>
      <c r="V100" s="8">
        <f t="shared" si="10"/>
        <v>22320.000000000004</v>
      </c>
      <c r="W100" s="8">
        <f t="shared" si="11"/>
        <v>22500</v>
      </c>
      <c r="X100" s="8">
        <f t="shared" si="12"/>
        <v>22500.000000000004</v>
      </c>
      <c r="Y100" s="8">
        <f t="shared" si="13"/>
        <v>22500</v>
      </c>
    </row>
    <row r="101" spans="1:25" ht="12">
      <c r="A101" s="8">
        <v>29</v>
      </c>
      <c r="B101" s="10"/>
      <c r="C101" s="10">
        <f t="shared" si="14"/>
        <v>20000</v>
      </c>
      <c r="D101" s="8">
        <v>0</v>
      </c>
      <c r="E101" s="10">
        <f t="shared" si="0"/>
        <v>15000</v>
      </c>
      <c r="F101" s="10">
        <f t="shared" si="1"/>
        <v>5000</v>
      </c>
      <c r="G101" s="10">
        <f t="shared" si="2"/>
        <v>10000</v>
      </c>
      <c r="H101" s="10"/>
      <c r="I101" s="10">
        <f t="shared" si="3"/>
        <v>15000</v>
      </c>
      <c r="J101" s="10">
        <f t="shared" si="4"/>
        <v>10000</v>
      </c>
      <c r="K101" s="10">
        <f t="shared" si="5"/>
        <v>5000</v>
      </c>
      <c r="L101" s="10"/>
      <c r="M101" s="10">
        <f t="shared" si="15"/>
        <v>20000</v>
      </c>
      <c r="N101" s="10">
        <f t="shared" si="16"/>
        <v>50000</v>
      </c>
      <c r="O101" s="10">
        <f t="shared" si="17"/>
        <v>50000</v>
      </c>
      <c r="P101" s="74" t="s">
        <v>79</v>
      </c>
      <c r="Q101" s="8">
        <v>27000</v>
      </c>
      <c r="R101" s="8">
        <f t="shared" si="6"/>
        <v>24300</v>
      </c>
      <c r="S101" s="8">
        <f t="shared" si="7"/>
        <v>24300</v>
      </c>
      <c r="T101" s="8">
        <f t="shared" si="8"/>
        <v>22860.000000000004</v>
      </c>
      <c r="U101" s="8">
        <f t="shared" si="9"/>
        <v>22860.000000000004</v>
      </c>
      <c r="V101" s="8">
        <f t="shared" si="10"/>
        <v>22860.000000000004</v>
      </c>
      <c r="W101" s="8" t="e">
        <f t="shared" si="11"/>
        <v>#N/A</v>
      </c>
      <c r="X101" s="8" t="e">
        <f t="shared" si="12"/>
        <v>#N/A</v>
      </c>
      <c r="Y101" s="8" t="e">
        <f t="shared" si="13"/>
        <v>#N/A</v>
      </c>
    </row>
    <row r="102" spans="1:25" ht="12">
      <c r="A102" s="8">
        <v>30</v>
      </c>
      <c r="B102" s="10"/>
      <c r="C102" s="10">
        <f t="shared" si="14"/>
        <v>20000</v>
      </c>
      <c r="D102" s="8">
        <v>0</v>
      </c>
      <c r="E102" s="10">
        <f t="shared" si="0"/>
        <v>15000</v>
      </c>
      <c r="F102" s="10">
        <f t="shared" si="1"/>
        <v>5000</v>
      </c>
      <c r="G102" s="10">
        <f t="shared" si="2"/>
        <v>11000</v>
      </c>
      <c r="H102" s="10"/>
      <c r="I102" s="10">
        <f t="shared" si="3"/>
        <v>15000</v>
      </c>
      <c r="J102" s="10">
        <f t="shared" si="4"/>
        <v>11000</v>
      </c>
      <c r="K102" s="10">
        <f t="shared" si="5"/>
        <v>5000</v>
      </c>
      <c r="L102" s="10"/>
      <c r="M102" s="10">
        <f t="shared" si="15"/>
        <v>20000</v>
      </c>
      <c r="N102" s="10">
        <f t="shared" si="16"/>
        <v>55000</v>
      </c>
      <c r="O102" s="10">
        <f t="shared" si="17"/>
        <v>55000</v>
      </c>
      <c r="P102" s="74" t="s">
        <v>79</v>
      </c>
      <c r="Q102" s="8">
        <v>30000</v>
      </c>
      <c r="R102" s="8">
        <f t="shared" si="6"/>
        <v>27000</v>
      </c>
      <c r="S102" s="8">
        <f t="shared" si="7"/>
        <v>27000</v>
      </c>
      <c r="T102" s="8">
        <f t="shared" si="8"/>
        <v>23400.000000000004</v>
      </c>
      <c r="U102" s="8">
        <f t="shared" si="9"/>
        <v>23400.000000000004</v>
      </c>
      <c r="V102" s="8">
        <f t="shared" si="10"/>
        <v>23400.000000000004</v>
      </c>
      <c r="W102" s="8" t="e">
        <f t="shared" si="11"/>
        <v>#N/A</v>
      </c>
      <c r="X102" s="8" t="e">
        <f t="shared" si="12"/>
        <v>#N/A</v>
      </c>
      <c r="Y102" s="8" t="e">
        <f t="shared" si="13"/>
        <v>#N/A</v>
      </c>
    </row>
    <row r="103" spans="1:25" ht="12">
      <c r="A103" s="8">
        <v>31</v>
      </c>
      <c r="B103" s="10"/>
      <c r="C103" s="10">
        <f t="shared" si="14"/>
        <v>20000</v>
      </c>
      <c r="D103" s="8">
        <v>0</v>
      </c>
      <c r="E103" s="10">
        <f t="shared" si="0"/>
        <v>15000</v>
      </c>
      <c r="F103" s="10">
        <f t="shared" si="1"/>
        <v>5000</v>
      </c>
      <c r="G103" s="10">
        <f t="shared" si="2"/>
        <v>12000</v>
      </c>
      <c r="H103" s="10"/>
      <c r="I103" s="10">
        <f t="shared" si="3"/>
        <v>15000</v>
      </c>
      <c r="J103" s="10">
        <f t="shared" si="4"/>
        <v>12000</v>
      </c>
      <c r="K103" s="10">
        <f t="shared" si="5"/>
        <v>5000</v>
      </c>
      <c r="L103" s="10"/>
      <c r="M103" s="10">
        <f t="shared" si="15"/>
        <v>20000</v>
      </c>
      <c r="N103" s="10">
        <f t="shared" si="16"/>
        <v>60000</v>
      </c>
      <c r="O103" s="10">
        <f t="shared" si="17"/>
        <v>60000</v>
      </c>
      <c r="P103" s="74" t="s">
        <v>79</v>
      </c>
      <c r="Q103" s="8">
        <v>33000</v>
      </c>
      <c r="R103" s="8">
        <f t="shared" si="6"/>
        <v>29700</v>
      </c>
      <c r="S103" s="8">
        <f t="shared" si="7"/>
        <v>29700</v>
      </c>
      <c r="T103" s="8">
        <f t="shared" si="8"/>
        <v>23940.000000000004</v>
      </c>
      <c r="U103" s="8">
        <f t="shared" si="9"/>
        <v>23940.000000000004</v>
      </c>
      <c r="V103" s="8">
        <f t="shared" si="10"/>
        <v>23940.000000000004</v>
      </c>
      <c r="W103" s="8" t="e">
        <f t="shared" si="11"/>
        <v>#N/A</v>
      </c>
      <c r="X103" s="8" t="e">
        <f t="shared" si="12"/>
        <v>#N/A</v>
      </c>
      <c r="Y103" s="8" t="e">
        <f t="shared" si="13"/>
        <v>#N/A</v>
      </c>
    </row>
    <row r="104" spans="1:25" ht="12">
      <c r="A104" s="8">
        <v>32</v>
      </c>
      <c r="B104" s="10"/>
      <c r="C104" s="10">
        <f t="shared" si="14"/>
        <v>20000</v>
      </c>
      <c r="D104" s="8">
        <v>0</v>
      </c>
      <c r="E104" s="10">
        <f t="shared" si="0"/>
        <v>15000</v>
      </c>
      <c r="F104" s="10">
        <f t="shared" si="1"/>
        <v>5000</v>
      </c>
      <c r="G104" s="10">
        <f t="shared" si="2"/>
        <v>13000</v>
      </c>
      <c r="H104" s="10"/>
      <c r="I104" s="10">
        <f t="shared" si="3"/>
        <v>15000</v>
      </c>
      <c r="J104" s="10">
        <f t="shared" si="4"/>
        <v>13000</v>
      </c>
      <c r="K104" s="10">
        <f t="shared" si="5"/>
        <v>5000</v>
      </c>
      <c r="L104" s="10"/>
      <c r="M104" s="10">
        <f t="shared" si="15"/>
        <v>20000</v>
      </c>
      <c r="N104" s="10">
        <f t="shared" si="16"/>
        <v>65000</v>
      </c>
      <c r="O104" s="10">
        <f t="shared" si="17"/>
        <v>65000</v>
      </c>
      <c r="P104" s="74" t="s">
        <v>79</v>
      </c>
      <c r="Q104" s="8">
        <v>36000</v>
      </c>
      <c r="R104" s="8">
        <f t="shared" si="6"/>
        <v>32400</v>
      </c>
      <c r="S104" s="8">
        <f t="shared" si="7"/>
        <v>32400</v>
      </c>
      <c r="T104" s="8">
        <f t="shared" si="8"/>
        <v>24480.000000000004</v>
      </c>
      <c r="U104" s="8">
        <f t="shared" si="9"/>
        <v>24480.000000000004</v>
      </c>
      <c r="V104" s="8">
        <f t="shared" si="10"/>
        <v>24480.000000000004</v>
      </c>
      <c r="W104" s="8" t="e">
        <f t="shared" si="11"/>
        <v>#N/A</v>
      </c>
      <c r="X104" s="8" t="e">
        <f t="shared" si="12"/>
        <v>#N/A</v>
      </c>
      <c r="Y104" s="8" t="e">
        <f t="shared" si="13"/>
        <v>#N/A</v>
      </c>
    </row>
    <row r="105" spans="1:25" ht="12">
      <c r="A105" s="8">
        <v>33</v>
      </c>
      <c r="B105" s="10"/>
      <c r="C105" s="10">
        <f t="shared" si="14"/>
        <v>20000</v>
      </c>
      <c r="D105" s="8">
        <v>0</v>
      </c>
      <c r="E105" s="10">
        <f t="shared" si="0"/>
        <v>15000</v>
      </c>
      <c r="F105" s="10">
        <f t="shared" si="1"/>
        <v>5000</v>
      </c>
      <c r="G105" s="10">
        <f t="shared" si="2"/>
        <v>14000</v>
      </c>
      <c r="H105" s="10"/>
      <c r="I105" s="10">
        <f t="shared" si="3"/>
        <v>15000</v>
      </c>
      <c r="J105" s="10">
        <f t="shared" si="4"/>
        <v>14000</v>
      </c>
      <c r="K105" s="10">
        <f t="shared" si="5"/>
        <v>5000</v>
      </c>
      <c r="L105" s="10"/>
      <c r="M105" s="10">
        <f t="shared" si="15"/>
        <v>20000</v>
      </c>
      <c r="N105" s="10">
        <f t="shared" si="16"/>
        <v>70000</v>
      </c>
      <c r="O105" s="10">
        <f t="shared" si="17"/>
        <v>70000</v>
      </c>
      <c r="P105" s="74" t="s">
        <v>79</v>
      </c>
      <c r="Q105" s="8">
        <v>39000</v>
      </c>
      <c r="R105" s="8">
        <f t="shared" si="6"/>
        <v>35100</v>
      </c>
      <c r="S105" s="8">
        <f t="shared" si="7"/>
        <v>35100</v>
      </c>
      <c r="T105" s="8">
        <f t="shared" si="8"/>
        <v>25020.000000000004</v>
      </c>
      <c r="U105" s="8">
        <f t="shared" si="9"/>
        <v>25020.000000000004</v>
      </c>
      <c r="V105" s="8">
        <f t="shared" si="10"/>
        <v>25020.000000000004</v>
      </c>
      <c r="W105" s="8" t="e">
        <f t="shared" si="11"/>
        <v>#N/A</v>
      </c>
      <c r="X105" s="8" t="e">
        <f t="shared" si="12"/>
        <v>#N/A</v>
      </c>
      <c r="Y105" s="8" t="e">
        <f t="shared" si="13"/>
        <v>#N/A</v>
      </c>
    </row>
    <row r="106" spans="1:25" ht="12">
      <c r="A106" s="8">
        <v>34</v>
      </c>
      <c r="B106" s="10"/>
      <c r="C106" s="10">
        <f t="shared" si="14"/>
        <v>20000</v>
      </c>
      <c r="D106" s="8">
        <v>0</v>
      </c>
      <c r="E106" s="10">
        <f t="shared" si="0"/>
        <v>15000</v>
      </c>
      <c r="F106" s="10">
        <f t="shared" si="1"/>
        <v>5000</v>
      </c>
      <c r="G106" s="10">
        <f t="shared" si="2"/>
        <v>15000</v>
      </c>
      <c r="H106" s="10"/>
      <c r="I106" s="10">
        <f t="shared" si="3"/>
        <v>15000</v>
      </c>
      <c r="J106" s="10">
        <f t="shared" si="4"/>
        <v>15000</v>
      </c>
      <c r="K106" s="10">
        <f t="shared" si="5"/>
        <v>5000</v>
      </c>
      <c r="L106" s="10"/>
      <c r="M106" s="10">
        <f t="shared" si="15"/>
        <v>20000</v>
      </c>
      <c r="N106" s="10">
        <f t="shared" si="16"/>
        <v>75000</v>
      </c>
      <c r="O106" s="10">
        <f t="shared" si="17"/>
        <v>75000</v>
      </c>
      <c r="P106" s="74" t="s">
        <v>79</v>
      </c>
      <c r="Q106" s="8">
        <v>42000</v>
      </c>
      <c r="R106" s="8">
        <f t="shared" si="6"/>
        <v>37800</v>
      </c>
      <c r="S106" s="8">
        <f t="shared" si="7"/>
        <v>37800</v>
      </c>
      <c r="T106" s="8">
        <f t="shared" si="8"/>
        <v>25560.000000000004</v>
      </c>
      <c r="U106" s="8">
        <f t="shared" si="9"/>
        <v>25560.000000000004</v>
      </c>
      <c r="V106" s="8">
        <f t="shared" si="10"/>
        <v>25560.000000000004</v>
      </c>
      <c r="W106" s="8" t="e">
        <f t="shared" si="11"/>
        <v>#N/A</v>
      </c>
      <c r="X106" s="8" t="e">
        <f t="shared" si="12"/>
        <v>#N/A</v>
      </c>
      <c r="Y106" s="8" t="e">
        <f t="shared" si="13"/>
        <v>#N/A</v>
      </c>
    </row>
    <row r="107" spans="1:25" ht="12">
      <c r="A107" s="8">
        <v>35</v>
      </c>
      <c r="B107" s="10"/>
      <c r="C107" s="10">
        <f t="shared" si="14"/>
        <v>20000</v>
      </c>
      <c r="D107" s="8">
        <v>0</v>
      </c>
      <c r="E107" s="10">
        <f t="shared" si="0"/>
        <v>15000</v>
      </c>
      <c r="F107" s="10">
        <f t="shared" si="1"/>
        <v>5000</v>
      </c>
      <c r="G107" s="10">
        <f t="shared" si="2"/>
        <v>16000</v>
      </c>
      <c r="H107" s="10"/>
      <c r="I107" s="10">
        <f t="shared" si="3"/>
        <v>15000</v>
      </c>
      <c r="J107" s="10">
        <f t="shared" si="4"/>
        <v>16000</v>
      </c>
      <c r="K107" s="10">
        <f t="shared" si="5"/>
        <v>5000</v>
      </c>
      <c r="L107" s="10"/>
      <c r="M107" s="10">
        <f t="shared" si="15"/>
        <v>20000</v>
      </c>
      <c r="N107" s="10">
        <f t="shared" si="16"/>
        <v>80000</v>
      </c>
      <c r="O107" s="10">
        <f t="shared" si="17"/>
        <v>80000</v>
      </c>
      <c r="P107" s="74" t="s">
        <v>79</v>
      </c>
      <c r="Q107" s="8">
        <v>45000</v>
      </c>
      <c r="R107" s="8">
        <f t="shared" si="6"/>
        <v>40500</v>
      </c>
      <c r="S107" s="8">
        <f t="shared" si="7"/>
        <v>40500</v>
      </c>
      <c r="T107" s="8">
        <f t="shared" si="8"/>
        <v>26100.000000000004</v>
      </c>
      <c r="U107" s="8">
        <f t="shared" si="9"/>
        <v>26100.000000000004</v>
      </c>
      <c r="V107" s="8">
        <f t="shared" si="10"/>
        <v>26100.000000000004</v>
      </c>
      <c r="W107" s="8" t="e">
        <f t="shared" si="11"/>
        <v>#N/A</v>
      </c>
      <c r="X107" s="8" t="e">
        <f t="shared" si="12"/>
        <v>#N/A</v>
      </c>
      <c r="Y107" s="8" t="e">
        <f t="shared" si="13"/>
        <v>#N/A</v>
      </c>
    </row>
    <row r="108" spans="1:25" ht="12">
      <c r="A108" s="8">
        <v>36</v>
      </c>
      <c r="B108" s="10"/>
      <c r="C108" s="10">
        <f t="shared" si="14"/>
        <v>20000</v>
      </c>
      <c r="D108" s="8">
        <v>0</v>
      </c>
      <c r="E108" s="10">
        <f t="shared" si="0"/>
        <v>15000</v>
      </c>
      <c r="F108" s="10">
        <f t="shared" si="1"/>
        <v>5000</v>
      </c>
      <c r="G108" s="10">
        <f t="shared" si="2"/>
        <v>17000</v>
      </c>
      <c r="H108" s="10"/>
      <c r="I108" s="10">
        <f t="shared" si="3"/>
        <v>15000</v>
      </c>
      <c r="J108" s="10">
        <f t="shared" si="4"/>
        <v>17000</v>
      </c>
      <c r="K108" s="10">
        <f t="shared" si="5"/>
        <v>5000</v>
      </c>
      <c r="L108" s="10"/>
      <c r="M108" s="10">
        <f t="shared" si="15"/>
        <v>20000</v>
      </c>
      <c r="N108" s="10">
        <f t="shared" si="16"/>
        <v>85000</v>
      </c>
      <c r="O108" s="10">
        <f t="shared" si="17"/>
        <v>85000</v>
      </c>
      <c r="P108" s="74" t="s">
        <v>79</v>
      </c>
      <c r="Q108" s="8">
        <v>48000</v>
      </c>
      <c r="R108" s="8">
        <f t="shared" si="6"/>
        <v>43200</v>
      </c>
      <c r="S108" s="8">
        <f t="shared" si="7"/>
        <v>43200</v>
      </c>
      <c r="T108" s="8">
        <f t="shared" si="8"/>
        <v>26640.000000000007</v>
      </c>
      <c r="U108" s="8">
        <f t="shared" si="9"/>
        <v>26640.000000000007</v>
      </c>
      <c r="V108" s="8">
        <f t="shared" si="10"/>
        <v>26640.000000000007</v>
      </c>
      <c r="W108" s="8" t="e">
        <f t="shared" si="11"/>
        <v>#N/A</v>
      </c>
      <c r="X108" s="8" t="e">
        <f t="shared" si="12"/>
        <v>#N/A</v>
      </c>
      <c r="Y108" s="8" t="e">
        <f t="shared" si="13"/>
        <v>#N/A</v>
      </c>
    </row>
    <row r="109" spans="1:25" ht="12">
      <c r="A109" s="8">
        <v>37</v>
      </c>
      <c r="B109" s="10"/>
      <c r="C109" s="10">
        <f t="shared" si="14"/>
        <v>20000</v>
      </c>
      <c r="D109" s="8">
        <v>0</v>
      </c>
      <c r="E109" s="10">
        <f t="shared" si="0"/>
        <v>15000</v>
      </c>
      <c r="F109" s="10">
        <f t="shared" si="1"/>
        <v>5000</v>
      </c>
      <c r="G109" s="10">
        <f t="shared" si="2"/>
        <v>18000</v>
      </c>
      <c r="H109" s="10"/>
      <c r="I109" s="10">
        <f t="shared" si="3"/>
        <v>15000</v>
      </c>
      <c r="J109" s="10">
        <f t="shared" si="4"/>
        <v>18000</v>
      </c>
      <c r="K109" s="10">
        <f t="shared" si="5"/>
        <v>5000</v>
      </c>
      <c r="L109" s="10"/>
      <c r="M109" s="10">
        <f t="shared" si="15"/>
        <v>20000</v>
      </c>
      <c r="N109" s="10">
        <f t="shared" si="16"/>
        <v>90000</v>
      </c>
      <c r="O109" s="10">
        <f t="shared" si="17"/>
        <v>90000</v>
      </c>
      <c r="P109" s="74" t="s">
        <v>79</v>
      </c>
      <c r="Q109" s="8">
        <v>51000</v>
      </c>
      <c r="R109" s="8">
        <f t="shared" si="6"/>
        <v>45900</v>
      </c>
      <c r="S109" s="8">
        <f t="shared" si="7"/>
        <v>45900</v>
      </c>
      <c r="T109" s="8">
        <f t="shared" si="8"/>
        <v>27180.000000000007</v>
      </c>
      <c r="U109" s="8">
        <f t="shared" si="9"/>
        <v>27180.000000000007</v>
      </c>
      <c r="V109" s="8">
        <f t="shared" si="10"/>
        <v>27180.000000000007</v>
      </c>
      <c r="W109" s="8" t="e">
        <f t="shared" si="11"/>
        <v>#N/A</v>
      </c>
      <c r="X109" s="8" t="e">
        <f t="shared" si="12"/>
        <v>#N/A</v>
      </c>
      <c r="Y109" s="8" t="e">
        <f t="shared" si="13"/>
        <v>#N/A</v>
      </c>
    </row>
    <row r="110" spans="1:25" ht="12">
      <c r="A110" s="8">
        <v>38</v>
      </c>
      <c r="B110" s="10"/>
      <c r="C110" s="10">
        <f t="shared" si="14"/>
        <v>20000</v>
      </c>
      <c r="D110" s="8">
        <v>0</v>
      </c>
      <c r="E110" s="10">
        <f t="shared" si="0"/>
        <v>15000</v>
      </c>
      <c r="F110" s="10">
        <f t="shared" si="1"/>
        <v>5000</v>
      </c>
      <c r="G110" s="10">
        <f t="shared" si="2"/>
        <v>19000</v>
      </c>
      <c r="H110" s="10"/>
      <c r="I110" s="10">
        <f t="shared" si="3"/>
        <v>15000</v>
      </c>
      <c r="J110" s="10">
        <f t="shared" si="4"/>
        <v>19000</v>
      </c>
      <c r="K110" s="10">
        <f t="shared" si="5"/>
        <v>5000</v>
      </c>
      <c r="L110" s="10"/>
      <c r="M110" s="10">
        <f t="shared" si="15"/>
        <v>20000</v>
      </c>
      <c r="N110" s="10">
        <f t="shared" si="16"/>
        <v>95000</v>
      </c>
      <c r="O110" s="10">
        <f t="shared" si="17"/>
        <v>95000</v>
      </c>
      <c r="P110" s="74" t="s">
        <v>79</v>
      </c>
      <c r="Q110" s="8">
        <v>54000</v>
      </c>
      <c r="R110" s="8">
        <f t="shared" si="6"/>
        <v>48600</v>
      </c>
      <c r="S110" s="8">
        <f t="shared" si="7"/>
        <v>48600</v>
      </c>
      <c r="T110" s="8">
        <f t="shared" si="8"/>
        <v>27720.000000000007</v>
      </c>
      <c r="U110" s="8">
        <f t="shared" si="9"/>
        <v>27720.000000000007</v>
      </c>
      <c r="V110" s="8">
        <f t="shared" si="10"/>
        <v>27720.000000000007</v>
      </c>
      <c r="W110" s="8" t="e">
        <f t="shared" si="11"/>
        <v>#N/A</v>
      </c>
      <c r="X110" s="8" t="e">
        <f t="shared" si="12"/>
        <v>#N/A</v>
      </c>
      <c r="Y110" s="8" t="e">
        <f t="shared" si="13"/>
        <v>#N/A</v>
      </c>
    </row>
    <row r="111" spans="1:25" ht="12">
      <c r="A111" s="8">
        <v>39</v>
      </c>
      <c r="B111" s="10"/>
      <c r="C111" s="10">
        <f t="shared" si="14"/>
        <v>20000</v>
      </c>
      <c r="D111" s="8">
        <v>0</v>
      </c>
      <c r="E111" s="10">
        <f t="shared" si="0"/>
        <v>15000</v>
      </c>
      <c r="F111" s="10">
        <f t="shared" si="1"/>
        <v>5000</v>
      </c>
      <c r="G111" s="10">
        <f t="shared" si="2"/>
        <v>20000</v>
      </c>
      <c r="H111" s="10"/>
      <c r="I111" s="10">
        <f t="shared" si="3"/>
        <v>15000</v>
      </c>
      <c r="J111" s="10">
        <f t="shared" si="4"/>
        <v>20000</v>
      </c>
      <c r="K111" s="10">
        <f t="shared" si="5"/>
        <v>5000</v>
      </c>
      <c r="L111" s="10"/>
      <c r="M111" s="10">
        <f t="shared" si="15"/>
        <v>20000</v>
      </c>
      <c r="N111" s="10">
        <f t="shared" si="16"/>
        <v>100000</v>
      </c>
      <c r="O111" s="10">
        <f t="shared" si="17"/>
        <v>100000</v>
      </c>
      <c r="P111" s="74" t="s">
        <v>79</v>
      </c>
      <c r="Q111" s="8">
        <v>57000</v>
      </c>
      <c r="R111" s="8">
        <f t="shared" si="6"/>
        <v>51300</v>
      </c>
      <c r="S111" s="8">
        <f t="shared" si="7"/>
        <v>51300</v>
      </c>
      <c r="T111" s="8">
        <f t="shared" si="8"/>
        <v>28260.000000000007</v>
      </c>
      <c r="U111" s="8">
        <f t="shared" si="9"/>
        <v>28260.000000000007</v>
      </c>
      <c r="V111" s="8">
        <f t="shared" si="10"/>
        <v>28260.000000000007</v>
      </c>
      <c r="W111" s="8" t="e">
        <f t="shared" si="11"/>
        <v>#N/A</v>
      </c>
      <c r="X111" s="8" t="e">
        <f t="shared" si="12"/>
        <v>#N/A</v>
      </c>
      <c r="Y111" s="8" t="e">
        <f t="shared" si="13"/>
        <v>#N/A</v>
      </c>
    </row>
    <row r="112" spans="1:25" ht="12">
      <c r="A112" s="8">
        <v>40</v>
      </c>
      <c r="B112" s="10"/>
      <c r="C112" s="10">
        <f t="shared" si="14"/>
        <v>20000</v>
      </c>
      <c r="D112" s="8">
        <v>0</v>
      </c>
      <c r="E112" s="10">
        <f t="shared" si="0"/>
        <v>15000</v>
      </c>
      <c r="F112" s="10">
        <f t="shared" si="1"/>
        <v>5000</v>
      </c>
      <c r="G112" s="10">
        <f t="shared" si="2"/>
        <v>21000</v>
      </c>
      <c r="H112" s="10"/>
      <c r="I112" s="10">
        <f t="shared" si="3"/>
        <v>15000</v>
      </c>
      <c r="J112" s="10">
        <f t="shared" si="4"/>
        <v>21000</v>
      </c>
      <c r="K112" s="10">
        <f t="shared" si="5"/>
        <v>5000</v>
      </c>
      <c r="L112" s="10"/>
      <c r="M112" s="10">
        <f t="shared" si="15"/>
        <v>20000</v>
      </c>
      <c r="N112" s="10">
        <f t="shared" si="16"/>
        <v>105000</v>
      </c>
      <c r="O112" s="10">
        <f t="shared" si="17"/>
        <v>105000</v>
      </c>
      <c r="P112" s="74" t="s">
        <v>79</v>
      </c>
      <c r="Q112" s="8">
        <v>60000</v>
      </c>
      <c r="R112" s="8">
        <f t="shared" si="6"/>
        <v>54000</v>
      </c>
      <c r="S112" s="8">
        <f t="shared" si="7"/>
        <v>54000</v>
      </c>
      <c r="T112" s="8">
        <f t="shared" si="8"/>
        <v>28800.000000000007</v>
      </c>
      <c r="U112" s="8">
        <f t="shared" si="9"/>
        <v>28800.000000000007</v>
      </c>
      <c r="V112" s="8">
        <f t="shared" si="10"/>
        <v>28800.000000000007</v>
      </c>
      <c r="W112" s="8" t="e">
        <f t="shared" si="11"/>
        <v>#N/A</v>
      </c>
      <c r="X112" s="8" t="e">
        <f t="shared" si="12"/>
        <v>#N/A</v>
      </c>
      <c r="Y112" s="8" t="e">
        <f t="shared" si="13"/>
        <v>#N/A</v>
      </c>
    </row>
    <row r="113" spans="1:25" ht="12">
      <c r="A113" s="8">
        <v>41</v>
      </c>
      <c r="B113" s="10"/>
      <c r="C113" s="10">
        <f t="shared" si="14"/>
        <v>20000</v>
      </c>
      <c r="D113" s="8">
        <v>0</v>
      </c>
      <c r="E113" s="10">
        <f t="shared" si="0"/>
        <v>15000</v>
      </c>
      <c r="F113" s="10">
        <f t="shared" si="1"/>
        <v>5000</v>
      </c>
      <c r="G113" s="10">
        <f t="shared" si="2"/>
        <v>22000</v>
      </c>
      <c r="H113" s="10"/>
      <c r="I113" s="10">
        <f t="shared" si="3"/>
        <v>15000</v>
      </c>
      <c r="J113" s="10">
        <f t="shared" si="4"/>
        <v>22000</v>
      </c>
      <c r="K113" s="10">
        <f t="shared" si="5"/>
        <v>5000</v>
      </c>
      <c r="L113" s="10"/>
      <c r="M113" s="10">
        <f t="shared" si="15"/>
        <v>20000</v>
      </c>
      <c r="N113" s="10">
        <f t="shared" si="16"/>
        <v>110000</v>
      </c>
      <c r="O113" s="10">
        <f t="shared" si="17"/>
        <v>110000</v>
      </c>
      <c r="P113" s="74" t="s">
        <v>79</v>
      </c>
      <c r="Q113" s="8">
        <v>63000</v>
      </c>
      <c r="R113" s="8">
        <f t="shared" si="6"/>
        <v>56700</v>
      </c>
      <c r="S113" s="8">
        <f t="shared" si="7"/>
        <v>56700</v>
      </c>
      <c r="T113" s="8">
        <f t="shared" si="8"/>
        <v>29340.000000000007</v>
      </c>
      <c r="U113" s="8">
        <f t="shared" si="9"/>
        <v>29340.000000000007</v>
      </c>
      <c r="V113" s="8">
        <f t="shared" si="10"/>
        <v>29340.000000000007</v>
      </c>
      <c r="W113" s="8" t="e">
        <f t="shared" si="11"/>
        <v>#N/A</v>
      </c>
      <c r="X113" s="8" t="e">
        <f t="shared" si="12"/>
        <v>#N/A</v>
      </c>
      <c r="Y113" s="8" t="e">
        <f t="shared" si="13"/>
        <v>#N/A</v>
      </c>
    </row>
    <row r="114" spans="1:25" ht="12">
      <c r="A114" s="8">
        <v>42</v>
      </c>
      <c r="B114" s="10"/>
      <c r="C114" s="10">
        <f t="shared" si="14"/>
        <v>20000</v>
      </c>
      <c r="D114" s="8">
        <v>0</v>
      </c>
      <c r="E114" s="10">
        <f t="shared" si="0"/>
        <v>15000</v>
      </c>
      <c r="F114" s="10">
        <f t="shared" si="1"/>
        <v>5000</v>
      </c>
      <c r="G114" s="10">
        <f t="shared" si="2"/>
        <v>23000</v>
      </c>
      <c r="H114" s="10"/>
      <c r="I114" s="10">
        <f t="shared" si="3"/>
        <v>15000</v>
      </c>
      <c r="J114" s="10">
        <f t="shared" si="4"/>
        <v>23000</v>
      </c>
      <c r="K114" s="10">
        <f t="shared" si="5"/>
        <v>5000</v>
      </c>
      <c r="L114" s="10"/>
      <c r="M114" s="10">
        <f t="shared" si="15"/>
        <v>20000</v>
      </c>
      <c r="N114" s="10">
        <f t="shared" si="16"/>
        <v>115000</v>
      </c>
      <c r="O114" s="10">
        <f t="shared" si="17"/>
        <v>115000</v>
      </c>
      <c r="P114" s="74" t="s">
        <v>79</v>
      </c>
      <c r="Q114" s="8">
        <v>66000</v>
      </c>
      <c r="R114" s="8">
        <f t="shared" si="6"/>
        <v>59400</v>
      </c>
      <c r="S114" s="8">
        <f t="shared" si="7"/>
        <v>59400</v>
      </c>
      <c r="T114" s="8">
        <f t="shared" si="8"/>
        <v>29880.000000000007</v>
      </c>
      <c r="U114" s="8">
        <f t="shared" si="9"/>
        <v>29880.000000000007</v>
      </c>
      <c r="V114" s="8">
        <f t="shared" si="10"/>
        <v>29880.000000000007</v>
      </c>
      <c r="W114" s="8" t="e">
        <f t="shared" si="11"/>
        <v>#N/A</v>
      </c>
      <c r="X114" s="8" t="e">
        <f t="shared" si="12"/>
        <v>#N/A</v>
      </c>
      <c r="Y114" s="8" t="e">
        <f t="shared" si="13"/>
        <v>#N/A</v>
      </c>
    </row>
    <row r="115" spans="1:25" ht="12">
      <c r="A115" s="8">
        <v>43</v>
      </c>
      <c r="B115" s="10"/>
      <c r="C115" s="10">
        <f t="shared" si="14"/>
        <v>20000</v>
      </c>
      <c r="D115" s="8">
        <v>0</v>
      </c>
      <c r="E115" s="10">
        <f t="shared" si="0"/>
        <v>15000</v>
      </c>
      <c r="F115" s="10">
        <f t="shared" si="1"/>
        <v>5000</v>
      </c>
      <c r="G115" s="10">
        <f t="shared" si="2"/>
        <v>24000</v>
      </c>
      <c r="H115" s="10"/>
      <c r="I115" s="10">
        <f t="shared" si="3"/>
        <v>15000</v>
      </c>
      <c r="J115" s="10">
        <f t="shared" si="4"/>
        <v>24000</v>
      </c>
      <c r="K115" s="10">
        <f t="shared" si="5"/>
        <v>5000</v>
      </c>
      <c r="L115" s="10"/>
      <c r="M115" s="10">
        <f t="shared" si="15"/>
        <v>20000</v>
      </c>
      <c r="N115" s="10">
        <f t="shared" si="16"/>
        <v>120000</v>
      </c>
      <c r="O115" s="10">
        <f t="shared" si="17"/>
        <v>120000</v>
      </c>
      <c r="P115" s="74" t="s">
        <v>79</v>
      </c>
      <c r="Q115" s="8">
        <v>69000</v>
      </c>
      <c r="R115" s="8">
        <f t="shared" si="6"/>
        <v>62100</v>
      </c>
      <c r="S115" s="8">
        <f t="shared" si="7"/>
        <v>62100</v>
      </c>
      <c r="T115" s="8">
        <f t="shared" si="8"/>
        <v>30420.000000000007</v>
      </c>
      <c r="U115" s="8">
        <f t="shared" si="9"/>
        <v>30420.000000000007</v>
      </c>
      <c r="V115" s="8">
        <f t="shared" si="10"/>
        <v>30420.000000000007</v>
      </c>
      <c r="W115" s="8" t="e">
        <f t="shared" si="11"/>
        <v>#N/A</v>
      </c>
      <c r="X115" s="8" t="e">
        <f t="shared" si="12"/>
        <v>#N/A</v>
      </c>
      <c r="Y115" s="8" t="e">
        <f t="shared" si="13"/>
        <v>#N/A</v>
      </c>
    </row>
    <row r="116" spans="1:25" ht="12">
      <c r="A116" s="8">
        <v>44</v>
      </c>
      <c r="B116" s="10"/>
      <c r="C116" s="10">
        <f t="shared" si="14"/>
        <v>20000</v>
      </c>
      <c r="D116" s="8">
        <v>0</v>
      </c>
      <c r="E116" s="10">
        <f t="shared" si="0"/>
        <v>15000</v>
      </c>
      <c r="F116" s="10">
        <f t="shared" si="1"/>
        <v>5000</v>
      </c>
      <c r="G116" s="10">
        <f t="shared" si="2"/>
        <v>25000</v>
      </c>
      <c r="H116" s="10"/>
      <c r="I116" s="10">
        <f t="shared" si="3"/>
        <v>15000</v>
      </c>
      <c r="J116" s="10">
        <f t="shared" si="4"/>
        <v>25000</v>
      </c>
      <c r="K116" s="10">
        <f t="shared" si="5"/>
        <v>5000</v>
      </c>
      <c r="L116" s="10"/>
      <c r="M116" s="10">
        <f t="shared" si="15"/>
        <v>20000</v>
      </c>
      <c r="N116" s="10">
        <f t="shared" si="16"/>
        <v>125000</v>
      </c>
      <c r="O116" s="10">
        <f t="shared" si="17"/>
        <v>125000</v>
      </c>
      <c r="P116" s="74" t="s">
        <v>79</v>
      </c>
      <c r="Q116" s="8">
        <v>72000</v>
      </c>
      <c r="R116" s="8">
        <f t="shared" si="6"/>
        <v>64800</v>
      </c>
      <c r="S116" s="8">
        <f t="shared" si="7"/>
        <v>64800</v>
      </c>
      <c r="T116" s="8">
        <f t="shared" si="8"/>
        <v>30960.000000000007</v>
      </c>
      <c r="U116" s="8">
        <f t="shared" si="9"/>
        <v>30960.000000000007</v>
      </c>
      <c r="V116" s="8">
        <f t="shared" si="10"/>
        <v>30960.000000000007</v>
      </c>
      <c r="W116" s="8" t="e">
        <f t="shared" si="11"/>
        <v>#N/A</v>
      </c>
      <c r="X116" s="8" t="e">
        <f t="shared" si="12"/>
        <v>#N/A</v>
      </c>
      <c r="Y116" s="8" t="e">
        <f t="shared" si="13"/>
        <v>#N/A</v>
      </c>
    </row>
    <row r="117" spans="1:25" ht="12">
      <c r="A117" s="8">
        <v>45</v>
      </c>
      <c r="B117" s="10"/>
      <c r="C117" s="10">
        <f t="shared" si="14"/>
        <v>20000</v>
      </c>
      <c r="D117" s="8">
        <v>0</v>
      </c>
      <c r="E117" s="10">
        <f t="shared" si="0"/>
        <v>15000</v>
      </c>
      <c r="F117" s="10">
        <f t="shared" si="1"/>
        <v>5000</v>
      </c>
      <c r="G117" s="10">
        <f t="shared" si="2"/>
        <v>26000</v>
      </c>
      <c r="H117" s="10"/>
      <c r="I117" s="10">
        <f t="shared" si="3"/>
        <v>15000</v>
      </c>
      <c r="J117" s="10">
        <f t="shared" si="4"/>
        <v>26000</v>
      </c>
      <c r="K117" s="10">
        <f t="shared" si="5"/>
        <v>5000</v>
      </c>
      <c r="L117" s="10"/>
      <c r="M117" s="10">
        <f t="shared" si="15"/>
        <v>20000</v>
      </c>
      <c r="N117" s="10">
        <f t="shared" si="16"/>
        <v>130000</v>
      </c>
      <c r="O117" s="10">
        <f t="shared" si="17"/>
        <v>130000</v>
      </c>
      <c r="P117" s="74" t="s">
        <v>79</v>
      </c>
      <c r="Q117" s="8">
        <v>75000</v>
      </c>
      <c r="R117" s="8">
        <f t="shared" si="6"/>
        <v>67500</v>
      </c>
      <c r="S117" s="8">
        <f t="shared" si="7"/>
        <v>67500</v>
      </c>
      <c r="T117" s="8">
        <f t="shared" si="8"/>
        <v>31500.000000000007</v>
      </c>
      <c r="U117" s="8">
        <f t="shared" si="9"/>
        <v>31500.000000000007</v>
      </c>
      <c r="V117" s="8">
        <f t="shared" si="10"/>
        <v>31500.000000000007</v>
      </c>
      <c r="W117" s="8" t="e">
        <f t="shared" si="11"/>
        <v>#N/A</v>
      </c>
      <c r="X117" s="8" t="e">
        <f t="shared" si="12"/>
        <v>#N/A</v>
      </c>
      <c r="Y117" s="8" t="e">
        <f t="shared" si="13"/>
        <v>#N/A</v>
      </c>
    </row>
    <row r="118" spans="1:25" ht="12">
      <c r="A118" s="8">
        <v>46</v>
      </c>
      <c r="B118" s="10"/>
      <c r="C118" s="10">
        <f t="shared" si="14"/>
        <v>20000</v>
      </c>
      <c r="D118" s="8">
        <v>0</v>
      </c>
      <c r="E118" s="10">
        <f t="shared" si="0"/>
        <v>15000</v>
      </c>
      <c r="F118" s="10">
        <f t="shared" si="1"/>
        <v>5000</v>
      </c>
      <c r="G118" s="10">
        <f t="shared" si="2"/>
        <v>27000</v>
      </c>
      <c r="H118" s="10"/>
      <c r="I118" s="10">
        <f t="shared" si="3"/>
        <v>15000</v>
      </c>
      <c r="J118" s="10">
        <f t="shared" si="4"/>
        <v>27000</v>
      </c>
      <c r="K118" s="10">
        <f t="shared" si="5"/>
        <v>5000</v>
      </c>
      <c r="L118" s="10"/>
      <c r="M118" s="10">
        <f t="shared" si="15"/>
        <v>20000</v>
      </c>
      <c r="N118" s="10">
        <f t="shared" si="16"/>
        <v>135000</v>
      </c>
      <c r="O118" s="10">
        <f t="shared" si="17"/>
        <v>135000</v>
      </c>
      <c r="P118" s="74" t="s">
        <v>79</v>
      </c>
      <c r="Q118" s="8">
        <v>78000</v>
      </c>
      <c r="R118" s="8">
        <f t="shared" si="6"/>
        <v>70200</v>
      </c>
      <c r="S118" s="8">
        <f t="shared" si="7"/>
        <v>70200</v>
      </c>
      <c r="T118" s="8">
        <f t="shared" si="8"/>
        <v>32040.000000000007</v>
      </c>
      <c r="U118" s="8">
        <f t="shared" si="9"/>
        <v>32040.000000000007</v>
      </c>
      <c r="V118" s="8">
        <f t="shared" si="10"/>
        <v>32040.000000000007</v>
      </c>
      <c r="W118" s="8" t="e">
        <f t="shared" si="11"/>
        <v>#N/A</v>
      </c>
      <c r="X118" s="8" t="e">
        <f t="shared" si="12"/>
        <v>#N/A</v>
      </c>
      <c r="Y118" s="8" t="e">
        <f t="shared" si="13"/>
        <v>#N/A</v>
      </c>
    </row>
    <row r="119" spans="1:25" ht="12">
      <c r="A119" s="8">
        <v>47</v>
      </c>
      <c r="B119" s="10"/>
      <c r="C119" s="10">
        <f t="shared" si="14"/>
        <v>20000</v>
      </c>
      <c r="D119" s="8">
        <v>0</v>
      </c>
      <c r="E119" s="10">
        <f t="shared" si="0"/>
        <v>15000</v>
      </c>
      <c r="F119" s="10">
        <f t="shared" si="1"/>
        <v>5000</v>
      </c>
      <c r="G119" s="10">
        <f t="shared" si="2"/>
        <v>28000</v>
      </c>
      <c r="H119" s="10"/>
      <c r="I119" s="10">
        <f t="shared" si="3"/>
        <v>15000</v>
      </c>
      <c r="J119" s="10">
        <f t="shared" si="4"/>
        <v>28000</v>
      </c>
      <c r="K119" s="10">
        <f t="shared" si="5"/>
        <v>5000</v>
      </c>
      <c r="L119" s="10"/>
      <c r="M119" s="10">
        <f t="shared" si="15"/>
        <v>20000</v>
      </c>
      <c r="N119" s="10">
        <f t="shared" si="16"/>
        <v>140000</v>
      </c>
      <c r="O119" s="10">
        <f t="shared" si="17"/>
        <v>140000</v>
      </c>
      <c r="P119" s="74" t="s">
        <v>79</v>
      </c>
      <c r="Q119" s="8">
        <v>81000</v>
      </c>
      <c r="R119" s="8">
        <f t="shared" si="6"/>
        <v>72900</v>
      </c>
      <c r="S119" s="8">
        <f t="shared" si="7"/>
        <v>72900</v>
      </c>
      <c r="T119" s="8">
        <f t="shared" si="8"/>
        <v>32580.000000000007</v>
      </c>
      <c r="U119" s="8">
        <f t="shared" si="9"/>
        <v>32580.000000000007</v>
      </c>
      <c r="V119" s="8">
        <f t="shared" si="10"/>
        <v>32580.000000000007</v>
      </c>
      <c r="W119" s="8" t="e">
        <f t="shared" si="11"/>
        <v>#N/A</v>
      </c>
      <c r="X119" s="8" t="e">
        <f t="shared" si="12"/>
        <v>#N/A</v>
      </c>
      <c r="Y119" s="8" t="e">
        <f t="shared" si="13"/>
        <v>#N/A</v>
      </c>
    </row>
    <row r="120" spans="1:25" ht="12">
      <c r="A120" s="8">
        <v>48</v>
      </c>
      <c r="B120" s="10"/>
      <c r="C120" s="10">
        <f t="shared" si="14"/>
        <v>20000</v>
      </c>
      <c r="D120" s="8">
        <v>0</v>
      </c>
      <c r="E120" s="10">
        <f t="shared" si="0"/>
        <v>15000</v>
      </c>
      <c r="F120" s="10">
        <f t="shared" si="1"/>
        <v>5000</v>
      </c>
      <c r="G120" s="10">
        <f t="shared" si="2"/>
        <v>29000</v>
      </c>
      <c r="H120" s="10"/>
      <c r="I120" s="10">
        <f t="shared" si="3"/>
        <v>15000</v>
      </c>
      <c r="J120" s="10">
        <f t="shared" si="4"/>
        <v>29000</v>
      </c>
      <c r="K120" s="10">
        <f t="shared" si="5"/>
        <v>5000</v>
      </c>
      <c r="L120" s="10"/>
      <c r="M120" s="10">
        <f t="shared" si="15"/>
        <v>20000</v>
      </c>
      <c r="N120" s="10">
        <f t="shared" si="16"/>
        <v>145000</v>
      </c>
      <c r="O120" s="10">
        <f t="shared" si="17"/>
        <v>145000</v>
      </c>
      <c r="P120" s="74" t="s">
        <v>79</v>
      </c>
      <c r="Q120" s="8">
        <v>84000</v>
      </c>
      <c r="R120" s="8">
        <f t="shared" si="6"/>
        <v>75600</v>
      </c>
      <c r="S120" s="8">
        <f t="shared" si="7"/>
        <v>75600</v>
      </c>
      <c r="T120" s="8">
        <f t="shared" si="8"/>
        <v>33120.00000000001</v>
      </c>
      <c r="U120" s="8">
        <f t="shared" si="9"/>
        <v>33120.00000000001</v>
      </c>
      <c r="V120" s="8">
        <f t="shared" si="10"/>
        <v>33120.00000000001</v>
      </c>
      <c r="W120" s="8" t="e">
        <f t="shared" si="11"/>
        <v>#N/A</v>
      </c>
      <c r="X120" s="8" t="e">
        <f t="shared" si="12"/>
        <v>#N/A</v>
      </c>
      <c r="Y120" s="8" t="e">
        <f t="shared" si="13"/>
        <v>#N/A</v>
      </c>
    </row>
    <row r="121" spans="1:25" ht="12">
      <c r="A121" s="8">
        <v>49</v>
      </c>
      <c r="B121" s="10"/>
      <c r="C121" s="10">
        <f t="shared" si="14"/>
        <v>20000</v>
      </c>
      <c r="D121" s="8">
        <v>0</v>
      </c>
      <c r="E121" s="10">
        <f t="shared" si="0"/>
        <v>15000</v>
      </c>
      <c r="F121" s="10">
        <f t="shared" si="1"/>
        <v>5000</v>
      </c>
      <c r="G121" s="10">
        <f t="shared" si="2"/>
        <v>30000</v>
      </c>
      <c r="H121" s="10"/>
      <c r="I121" s="10">
        <f t="shared" si="3"/>
        <v>15000</v>
      </c>
      <c r="J121" s="10">
        <f t="shared" si="4"/>
        <v>30000</v>
      </c>
      <c r="K121" s="10">
        <f t="shared" si="5"/>
        <v>5000</v>
      </c>
      <c r="L121" s="10"/>
      <c r="M121" s="10">
        <f t="shared" si="15"/>
        <v>20000</v>
      </c>
      <c r="N121" s="10">
        <f t="shared" si="16"/>
        <v>150000</v>
      </c>
      <c r="O121" s="10">
        <f t="shared" si="17"/>
        <v>150000</v>
      </c>
      <c r="P121" s="74" t="s">
        <v>79</v>
      </c>
      <c r="Q121" s="8">
        <v>87000</v>
      </c>
      <c r="R121" s="8">
        <f t="shared" si="6"/>
        <v>78300</v>
      </c>
      <c r="S121" s="8">
        <f t="shared" si="7"/>
        <v>78300</v>
      </c>
      <c r="T121" s="8">
        <f t="shared" si="8"/>
        <v>33660.00000000001</v>
      </c>
      <c r="U121" s="8">
        <f t="shared" si="9"/>
        <v>33660.00000000001</v>
      </c>
      <c r="V121" s="8">
        <f t="shared" si="10"/>
        <v>33660.00000000001</v>
      </c>
      <c r="W121" s="8" t="e">
        <f t="shared" si="11"/>
        <v>#N/A</v>
      </c>
      <c r="X121" s="8" t="e">
        <f t="shared" si="12"/>
        <v>#N/A</v>
      </c>
      <c r="Y121" s="8" t="e">
        <f t="shared" si="13"/>
        <v>#N/A</v>
      </c>
    </row>
    <row r="122" spans="1:25" ht="12">
      <c r="A122" s="8">
        <v>50</v>
      </c>
      <c r="B122" s="10"/>
      <c r="C122" s="10">
        <f t="shared" si="14"/>
        <v>20000</v>
      </c>
      <c r="D122" s="8">
        <v>0</v>
      </c>
      <c r="E122" s="10">
        <f t="shared" si="0"/>
        <v>15000</v>
      </c>
      <c r="F122" s="10">
        <f t="shared" si="1"/>
        <v>5000</v>
      </c>
      <c r="G122" s="10">
        <f t="shared" si="2"/>
        <v>31000</v>
      </c>
      <c r="H122" s="10"/>
      <c r="I122" s="10">
        <f t="shared" si="3"/>
        <v>15000</v>
      </c>
      <c r="J122" s="10">
        <f t="shared" si="4"/>
        <v>31000</v>
      </c>
      <c r="K122" s="10">
        <f t="shared" si="5"/>
        <v>5000</v>
      </c>
      <c r="M122" s="10">
        <f t="shared" si="15"/>
        <v>20000</v>
      </c>
      <c r="N122" s="10">
        <f t="shared" si="16"/>
        <v>155000</v>
      </c>
      <c r="O122" s="10">
        <f t="shared" si="17"/>
        <v>155000</v>
      </c>
      <c r="P122" s="74" t="s">
        <v>79</v>
      </c>
      <c r="Q122" s="8">
        <v>90000</v>
      </c>
      <c r="R122" s="8">
        <f t="shared" si="6"/>
        <v>81000</v>
      </c>
      <c r="S122" s="8">
        <f t="shared" si="7"/>
        <v>81000</v>
      </c>
      <c r="T122" s="8">
        <f t="shared" si="8"/>
        <v>34200.00000000001</v>
      </c>
      <c r="U122" s="8">
        <f t="shared" si="9"/>
        <v>34200.00000000001</v>
      </c>
      <c r="V122" s="8">
        <f t="shared" si="10"/>
        <v>34200.00000000001</v>
      </c>
      <c r="W122" s="8" t="e">
        <f t="shared" si="11"/>
        <v>#N/A</v>
      </c>
      <c r="X122" s="8" t="e">
        <f t="shared" si="12"/>
        <v>#N/A</v>
      </c>
      <c r="Y122" s="8" t="e">
        <f t="shared" si="13"/>
        <v>#N/A</v>
      </c>
    </row>
    <row r="123" spans="1:16" ht="12">
      <c r="A123" s="8">
        <v>51</v>
      </c>
      <c r="B123" s="10"/>
      <c r="C123" s="10">
        <f t="shared" si="14"/>
        <v>20000</v>
      </c>
      <c r="D123" s="8">
        <v>0</v>
      </c>
      <c r="E123" s="10">
        <f t="shared" si="0"/>
        <v>15000</v>
      </c>
      <c r="F123" s="10">
        <f t="shared" si="1"/>
        <v>5000</v>
      </c>
      <c r="G123" s="10">
        <f t="shared" si="2"/>
        <v>32000</v>
      </c>
      <c r="H123" s="10"/>
      <c r="I123" s="10">
        <f t="shared" si="3"/>
        <v>15000</v>
      </c>
      <c r="J123" s="10">
        <f t="shared" si="4"/>
        <v>32000</v>
      </c>
      <c r="K123" s="10">
        <f t="shared" si="5"/>
        <v>5000</v>
      </c>
      <c r="L123" s="10"/>
      <c r="M123" s="10">
        <f t="shared" si="15"/>
        <v>20000</v>
      </c>
      <c r="N123" s="10">
        <f t="shared" si="16"/>
        <v>160000</v>
      </c>
      <c r="O123" s="10">
        <f t="shared" si="17"/>
        <v>160000</v>
      </c>
      <c r="P123" s="74" t="s">
        <v>79</v>
      </c>
    </row>
    <row r="124" spans="1:16" ht="12">
      <c r="A124" s="8">
        <v>52</v>
      </c>
      <c r="B124" s="10"/>
      <c r="C124" s="10">
        <f t="shared" si="14"/>
        <v>20000</v>
      </c>
      <c r="D124" s="8">
        <v>0</v>
      </c>
      <c r="E124" s="10">
        <f aca="true" t="shared" si="18" ref="E124:E157">IF(A124&gt;=$F$32,0,+$F$23)</f>
        <v>15000</v>
      </c>
      <c r="F124" s="10">
        <f aca="true" t="shared" si="19" ref="F124:F155">IF(A124&gt;=$F$32,0,IF(A124&gt;=$F$33,-$F$23,(C124-E124)))</f>
        <v>5000</v>
      </c>
      <c r="G124" s="10">
        <f aca="true" t="shared" si="20" ref="G124:G157">N124/5</f>
        <v>33000</v>
      </c>
      <c r="H124" s="10"/>
      <c r="I124" s="10">
        <f aca="true" t="shared" si="21" ref="I124:I157">IF(A124&gt;=$G$32,0,+$G$23)</f>
        <v>15000</v>
      </c>
      <c r="J124" s="10">
        <f aca="true" t="shared" si="22" ref="J124:J157">O124/5</f>
        <v>33000</v>
      </c>
      <c r="K124" s="10">
        <f aca="true" t="shared" si="23" ref="K124:K157">IF(A124&gt;=$G$32,0,IF(A124&gt;=$G$33,-$G$23,(1-$G$24)*M124))</f>
        <v>5000</v>
      </c>
      <c r="L124" s="10"/>
      <c r="M124" s="10">
        <f t="shared" si="15"/>
        <v>20000</v>
      </c>
      <c r="N124" s="10">
        <f t="shared" si="16"/>
        <v>165000</v>
      </c>
      <c r="O124" s="10">
        <f t="shared" si="17"/>
        <v>165000</v>
      </c>
      <c r="P124" s="74" t="s">
        <v>79</v>
      </c>
    </row>
    <row r="125" spans="1:16" ht="12">
      <c r="A125" s="8">
        <v>53</v>
      </c>
      <c r="B125" s="10"/>
      <c r="C125" s="10">
        <f aca="true" t="shared" si="24" ref="C125:C157">IF(A125&gt;$F$33,0,$F$35)</f>
        <v>20000</v>
      </c>
      <c r="D125" s="8">
        <v>0</v>
      </c>
      <c r="E125" s="10">
        <f t="shared" si="18"/>
        <v>15000</v>
      </c>
      <c r="F125" s="10">
        <f t="shared" si="19"/>
        <v>5000</v>
      </c>
      <c r="G125" s="10">
        <f t="shared" si="20"/>
        <v>34000</v>
      </c>
      <c r="H125" s="10"/>
      <c r="I125" s="10">
        <f t="shared" si="21"/>
        <v>15000</v>
      </c>
      <c r="J125" s="10">
        <f t="shared" si="22"/>
        <v>34000</v>
      </c>
      <c r="K125" s="10">
        <f t="shared" si="23"/>
        <v>5000</v>
      </c>
      <c r="L125" s="10"/>
      <c r="M125" s="10">
        <f aca="true" t="shared" si="25" ref="M125:M157">IF(B125&gt;$G$33,0,$G$35)</f>
        <v>20000</v>
      </c>
      <c r="N125" s="10">
        <f aca="true" t="shared" si="26" ref="N125:N157">IF(A125&gt;=$F$32,0,+N124+F125)</f>
        <v>170000</v>
      </c>
      <c r="O125" s="10">
        <f aca="true" t="shared" si="27" ref="O125:O157">IF(A125&gt;=$G$32,0,+O124+K125)</f>
        <v>170000</v>
      </c>
      <c r="P125" s="74" t="s">
        <v>79</v>
      </c>
    </row>
    <row r="126" spans="1:16" ht="12">
      <c r="A126" s="8">
        <v>54</v>
      </c>
      <c r="B126" s="10"/>
      <c r="C126" s="10">
        <f t="shared" si="24"/>
        <v>20000</v>
      </c>
      <c r="D126" s="8">
        <v>0</v>
      </c>
      <c r="E126" s="10">
        <f t="shared" si="18"/>
        <v>15000</v>
      </c>
      <c r="F126" s="10">
        <f t="shared" si="19"/>
        <v>5000</v>
      </c>
      <c r="G126" s="10">
        <f t="shared" si="20"/>
        <v>35000</v>
      </c>
      <c r="H126" s="10"/>
      <c r="I126" s="10">
        <f t="shared" si="21"/>
        <v>15000</v>
      </c>
      <c r="J126" s="10">
        <f t="shared" si="22"/>
        <v>35000</v>
      </c>
      <c r="K126" s="10">
        <f t="shared" si="23"/>
        <v>5000</v>
      </c>
      <c r="L126" s="10"/>
      <c r="M126" s="10">
        <f t="shared" si="25"/>
        <v>20000</v>
      </c>
      <c r="N126" s="10">
        <f t="shared" si="26"/>
        <v>175000</v>
      </c>
      <c r="O126" s="10">
        <f t="shared" si="27"/>
        <v>175000</v>
      </c>
      <c r="P126" s="74" t="s">
        <v>79</v>
      </c>
    </row>
    <row r="127" spans="1:16" ht="12">
      <c r="A127" s="8">
        <v>55</v>
      </c>
      <c r="B127" s="10"/>
      <c r="C127" s="10">
        <f t="shared" si="24"/>
        <v>20000</v>
      </c>
      <c r="D127" s="8">
        <v>0</v>
      </c>
      <c r="E127" s="10">
        <f t="shared" si="18"/>
        <v>15000</v>
      </c>
      <c r="F127" s="10">
        <f t="shared" si="19"/>
        <v>5000</v>
      </c>
      <c r="G127" s="10">
        <f t="shared" si="20"/>
        <v>36000</v>
      </c>
      <c r="H127" s="10"/>
      <c r="I127" s="10">
        <f t="shared" si="21"/>
        <v>15000</v>
      </c>
      <c r="J127" s="10">
        <f t="shared" si="22"/>
        <v>36000</v>
      </c>
      <c r="K127" s="10">
        <f t="shared" si="23"/>
        <v>5000</v>
      </c>
      <c r="L127" s="10"/>
      <c r="M127" s="10">
        <f t="shared" si="25"/>
        <v>20000</v>
      </c>
      <c r="N127" s="10">
        <f t="shared" si="26"/>
        <v>180000</v>
      </c>
      <c r="O127" s="10">
        <f t="shared" si="27"/>
        <v>180000</v>
      </c>
      <c r="P127" s="74" t="s">
        <v>79</v>
      </c>
    </row>
    <row r="128" spans="1:16" ht="12">
      <c r="A128" s="8">
        <v>56</v>
      </c>
      <c r="B128" s="10"/>
      <c r="C128" s="10">
        <f t="shared" si="24"/>
        <v>20000</v>
      </c>
      <c r="D128" s="8">
        <v>0</v>
      </c>
      <c r="E128" s="10">
        <f t="shared" si="18"/>
        <v>15000</v>
      </c>
      <c r="F128" s="10">
        <f t="shared" si="19"/>
        <v>5000</v>
      </c>
      <c r="G128" s="10">
        <f t="shared" si="20"/>
        <v>37000</v>
      </c>
      <c r="H128" s="10"/>
      <c r="I128" s="10">
        <f t="shared" si="21"/>
        <v>15000</v>
      </c>
      <c r="J128" s="10">
        <f t="shared" si="22"/>
        <v>37000</v>
      </c>
      <c r="K128" s="10">
        <f t="shared" si="23"/>
        <v>5000</v>
      </c>
      <c r="L128" s="10"/>
      <c r="M128" s="10">
        <f t="shared" si="25"/>
        <v>20000</v>
      </c>
      <c r="N128" s="10">
        <f t="shared" si="26"/>
        <v>185000</v>
      </c>
      <c r="O128" s="10">
        <f t="shared" si="27"/>
        <v>185000</v>
      </c>
      <c r="P128" s="74" t="s">
        <v>79</v>
      </c>
    </row>
    <row r="129" spans="1:16" ht="12">
      <c r="A129" s="8">
        <v>57</v>
      </c>
      <c r="B129" s="10"/>
      <c r="C129" s="10">
        <f t="shared" si="24"/>
        <v>20000</v>
      </c>
      <c r="D129" s="8">
        <v>0</v>
      </c>
      <c r="E129" s="10">
        <f t="shared" si="18"/>
        <v>15000</v>
      </c>
      <c r="F129" s="10">
        <f t="shared" si="19"/>
        <v>5000</v>
      </c>
      <c r="G129" s="10">
        <f t="shared" si="20"/>
        <v>38000</v>
      </c>
      <c r="H129" s="10"/>
      <c r="I129" s="10">
        <f t="shared" si="21"/>
        <v>15000</v>
      </c>
      <c r="J129" s="10">
        <f t="shared" si="22"/>
        <v>38000</v>
      </c>
      <c r="K129" s="10">
        <f t="shared" si="23"/>
        <v>5000</v>
      </c>
      <c r="L129" s="10"/>
      <c r="M129" s="10">
        <f t="shared" si="25"/>
        <v>20000</v>
      </c>
      <c r="N129" s="10">
        <f t="shared" si="26"/>
        <v>190000</v>
      </c>
      <c r="O129" s="10">
        <f t="shared" si="27"/>
        <v>190000</v>
      </c>
      <c r="P129" s="74" t="s">
        <v>79</v>
      </c>
    </row>
    <row r="130" spans="1:16" ht="12">
      <c r="A130" s="8">
        <v>58</v>
      </c>
      <c r="B130" s="10"/>
      <c r="C130" s="10">
        <f t="shared" si="24"/>
        <v>20000</v>
      </c>
      <c r="D130" s="8">
        <v>0</v>
      </c>
      <c r="E130" s="10">
        <f t="shared" si="18"/>
        <v>15000</v>
      </c>
      <c r="F130" s="10">
        <f t="shared" si="19"/>
        <v>5000</v>
      </c>
      <c r="G130" s="10">
        <f t="shared" si="20"/>
        <v>39000</v>
      </c>
      <c r="H130" s="10"/>
      <c r="I130" s="10">
        <f t="shared" si="21"/>
        <v>15000</v>
      </c>
      <c r="J130" s="10">
        <f t="shared" si="22"/>
        <v>39000</v>
      </c>
      <c r="K130" s="10">
        <f t="shared" si="23"/>
        <v>5000</v>
      </c>
      <c r="L130" s="10"/>
      <c r="M130" s="10">
        <f t="shared" si="25"/>
        <v>20000</v>
      </c>
      <c r="N130" s="10">
        <f t="shared" si="26"/>
        <v>195000</v>
      </c>
      <c r="O130" s="10">
        <f t="shared" si="27"/>
        <v>195000</v>
      </c>
      <c r="P130" s="74" t="s">
        <v>79</v>
      </c>
    </row>
    <row r="131" spans="1:16" ht="12">
      <c r="A131" s="8">
        <v>59</v>
      </c>
      <c r="B131" s="10"/>
      <c r="C131" s="10">
        <f t="shared" si="24"/>
        <v>20000</v>
      </c>
      <c r="D131" s="8">
        <v>0</v>
      </c>
      <c r="E131" s="10">
        <f t="shared" si="18"/>
        <v>15000</v>
      </c>
      <c r="F131" s="10">
        <f t="shared" si="19"/>
        <v>5000</v>
      </c>
      <c r="G131" s="10">
        <f t="shared" si="20"/>
        <v>40000</v>
      </c>
      <c r="H131" s="10"/>
      <c r="I131" s="10">
        <f t="shared" si="21"/>
        <v>15000</v>
      </c>
      <c r="J131" s="10">
        <f t="shared" si="22"/>
        <v>40000</v>
      </c>
      <c r="K131" s="10">
        <f t="shared" si="23"/>
        <v>5000</v>
      </c>
      <c r="L131" s="10"/>
      <c r="M131" s="10">
        <f t="shared" si="25"/>
        <v>20000</v>
      </c>
      <c r="N131" s="10">
        <f t="shared" si="26"/>
        <v>200000</v>
      </c>
      <c r="O131" s="10">
        <f t="shared" si="27"/>
        <v>200000</v>
      </c>
      <c r="P131" s="74" t="s">
        <v>79</v>
      </c>
    </row>
    <row r="132" spans="1:16" ht="12">
      <c r="A132" s="8">
        <v>60</v>
      </c>
      <c r="B132" s="10"/>
      <c r="C132" s="10">
        <f t="shared" si="24"/>
        <v>20000</v>
      </c>
      <c r="D132" s="8">
        <v>0</v>
      </c>
      <c r="E132" s="10">
        <f t="shared" si="18"/>
        <v>15000</v>
      </c>
      <c r="F132" s="10">
        <f t="shared" si="19"/>
        <v>5000</v>
      </c>
      <c r="G132" s="10">
        <f t="shared" si="20"/>
        <v>41000</v>
      </c>
      <c r="H132" s="10"/>
      <c r="I132" s="10">
        <f t="shared" si="21"/>
        <v>15000</v>
      </c>
      <c r="J132" s="10">
        <f t="shared" si="22"/>
        <v>41000</v>
      </c>
      <c r="K132" s="10">
        <f t="shared" si="23"/>
        <v>5000</v>
      </c>
      <c r="L132" s="10"/>
      <c r="M132" s="10">
        <f t="shared" si="25"/>
        <v>20000</v>
      </c>
      <c r="N132" s="10">
        <f t="shared" si="26"/>
        <v>205000</v>
      </c>
      <c r="O132" s="10">
        <f t="shared" si="27"/>
        <v>205000</v>
      </c>
      <c r="P132" s="74" t="s">
        <v>79</v>
      </c>
    </row>
    <row r="133" spans="1:16" ht="12">
      <c r="A133" s="8">
        <v>61</v>
      </c>
      <c r="B133" s="10"/>
      <c r="C133" s="10">
        <f t="shared" si="24"/>
        <v>20000</v>
      </c>
      <c r="D133" s="8">
        <v>0</v>
      </c>
      <c r="E133" s="10">
        <f t="shared" si="18"/>
        <v>15000</v>
      </c>
      <c r="F133" s="10">
        <f t="shared" si="19"/>
        <v>5000</v>
      </c>
      <c r="G133" s="10">
        <f t="shared" si="20"/>
        <v>42000</v>
      </c>
      <c r="H133" s="10"/>
      <c r="I133" s="10">
        <f t="shared" si="21"/>
        <v>15000</v>
      </c>
      <c r="J133" s="10">
        <f t="shared" si="22"/>
        <v>42000</v>
      </c>
      <c r="K133" s="10">
        <f t="shared" si="23"/>
        <v>5000</v>
      </c>
      <c r="L133" s="10"/>
      <c r="M133" s="10">
        <f t="shared" si="25"/>
        <v>20000</v>
      </c>
      <c r="N133" s="10">
        <f t="shared" si="26"/>
        <v>210000</v>
      </c>
      <c r="O133" s="10">
        <f t="shared" si="27"/>
        <v>210000</v>
      </c>
      <c r="P133" s="74" t="s">
        <v>79</v>
      </c>
    </row>
    <row r="134" spans="1:16" ht="12">
      <c r="A134" s="8">
        <v>62</v>
      </c>
      <c r="B134" s="10"/>
      <c r="C134" s="10">
        <f t="shared" si="24"/>
        <v>20000</v>
      </c>
      <c r="D134" s="8">
        <v>0</v>
      </c>
      <c r="E134" s="10">
        <f t="shared" si="18"/>
        <v>15000</v>
      </c>
      <c r="F134" s="10">
        <f t="shared" si="19"/>
        <v>5000</v>
      </c>
      <c r="G134" s="10">
        <f t="shared" si="20"/>
        <v>43000</v>
      </c>
      <c r="H134" s="10"/>
      <c r="I134" s="10">
        <f t="shared" si="21"/>
        <v>15000</v>
      </c>
      <c r="J134" s="10">
        <f t="shared" si="22"/>
        <v>43000</v>
      </c>
      <c r="K134" s="10">
        <f t="shared" si="23"/>
        <v>5000</v>
      </c>
      <c r="L134" s="10"/>
      <c r="M134" s="10">
        <f t="shared" si="25"/>
        <v>20000</v>
      </c>
      <c r="N134" s="10">
        <f t="shared" si="26"/>
        <v>215000</v>
      </c>
      <c r="O134" s="10">
        <f t="shared" si="27"/>
        <v>215000</v>
      </c>
      <c r="P134" s="74" t="s">
        <v>79</v>
      </c>
    </row>
    <row r="135" spans="1:16" ht="12">
      <c r="A135" s="8">
        <v>63</v>
      </c>
      <c r="B135" s="10"/>
      <c r="C135" s="10">
        <f t="shared" si="24"/>
        <v>20000</v>
      </c>
      <c r="D135" s="8">
        <v>0</v>
      </c>
      <c r="E135" s="10">
        <f t="shared" si="18"/>
        <v>15000</v>
      </c>
      <c r="F135" s="10">
        <f t="shared" si="19"/>
        <v>5000</v>
      </c>
      <c r="G135" s="10">
        <f t="shared" si="20"/>
        <v>44000</v>
      </c>
      <c r="H135" s="10"/>
      <c r="I135" s="10">
        <f t="shared" si="21"/>
        <v>15000</v>
      </c>
      <c r="J135" s="10">
        <f t="shared" si="22"/>
        <v>44000</v>
      </c>
      <c r="K135" s="10">
        <f t="shared" si="23"/>
        <v>5000</v>
      </c>
      <c r="L135" s="10"/>
      <c r="M135" s="10">
        <f t="shared" si="25"/>
        <v>20000</v>
      </c>
      <c r="N135" s="10">
        <f t="shared" si="26"/>
        <v>220000</v>
      </c>
      <c r="O135" s="10">
        <f t="shared" si="27"/>
        <v>220000</v>
      </c>
      <c r="P135" s="74" t="s">
        <v>79</v>
      </c>
    </row>
    <row r="136" spans="1:16" ht="12">
      <c r="A136" s="8">
        <v>64</v>
      </c>
      <c r="B136" s="10"/>
      <c r="C136" s="10">
        <f t="shared" si="24"/>
        <v>20000</v>
      </c>
      <c r="D136" s="8">
        <v>0</v>
      </c>
      <c r="E136" s="10">
        <f t="shared" si="18"/>
        <v>15000</v>
      </c>
      <c r="F136" s="10">
        <f t="shared" si="19"/>
        <v>5000</v>
      </c>
      <c r="G136" s="10">
        <f t="shared" si="20"/>
        <v>45000</v>
      </c>
      <c r="H136" s="10"/>
      <c r="I136" s="10">
        <f t="shared" si="21"/>
        <v>15000</v>
      </c>
      <c r="J136" s="10">
        <f t="shared" si="22"/>
        <v>45000</v>
      </c>
      <c r="K136" s="10">
        <f t="shared" si="23"/>
        <v>5000</v>
      </c>
      <c r="L136" s="10"/>
      <c r="M136" s="10">
        <f t="shared" si="25"/>
        <v>20000</v>
      </c>
      <c r="N136" s="10">
        <f t="shared" si="26"/>
        <v>225000</v>
      </c>
      <c r="O136" s="10">
        <f t="shared" si="27"/>
        <v>225000</v>
      </c>
      <c r="P136" s="74" t="s">
        <v>79</v>
      </c>
    </row>
    <row r="137" spans="1:16" ht="12">
      <c r="A137" s="8">
        <v>65</v>
      </c>
      <c r="B137" s="10"/>
      <c r="C137" s="10">
        <f t="shared" si="24"/>
        <v>20000</v>
      </c>
      <c r="D137" s="8">
        <v>0</v>
      </c>
      <c r="E137" s="10">
        <f t="shared" si="18"/>
        <v>15000</v>
      </c>
      <c r="F137" s="10">
        <f t="shared" si="19"/>
        <v>-15000</v>
      </c>
      <c r="G137" s="10">
        <f t="shared" si="20"/>
        <v>42000</v>
      </c>
      <c r="H137" s="10"/>
      <c r="I137" s="10">
        <f t="shared" si="21"/>
        <v>15000</v>
      </c>
      <c r="J137" s="10">
        <f t="shared" si="22"/>
        <v>42000</v>
      </c>
      <c r="K137" s="10">
        <f t="shared" si="23"/>
        <v>-15000</v>
      </c>
      <c r="L137" s="10"/>
      <c r="M137" s="10">
        <f t="shared" si="25"/>
        <v>20000</v>
      </c>
      <c r="N137" s="10">
        <f t="shared" si="26"/>
        <v>210000</v>
      </c>
      <c r="O137" s="10">
        <f t="shared" si="27"/>
        <v>210000</v>
      </c>
      <c r="P137" s="74" t="s">
        <v>79</v>
      </c>
    </row>
    <row r="138" spans="1:16" ht="12">
      <c r="A138" s="8">
        <v>66</v>
      </c>
      <c r="B138" s="10"/>
      <c r="C138" s="10">
        <f t="shared" si="24"/>
        <v>0</v>
      </c>
      <c r="D138" s="8">
        <v>0</v>
      </c>
      <c r="E138" s="10">
        <f t="shared" si="18"/>
        <v>15000</v>
      </c>
      <c r="F138" s="10">
        <f t="shared" si="19"/>
        <v>-15000</v>
      </c>
      <c r="G138" s="10">
        <f t="shared" si="20"/>
        <v>39000</v>
      </c>
      <c r="H138" s="10"/>
      <c r="I138" s="10">
        <f t="shared" si="21"/>
        <v>15000</v>
      </c>
      <c r="J138" s="10">
        <f t="shared" si="22"/>
        <v>39000</v>
      </c>
      <c r="K138" s="10">
        <f t="shared" si="23"/>
        <v>-15000</v>
      </c>
      <c r="L138" s="10"/>
      <c r="M138" s="10">
        <f t="shared" si="25"/>
        <v>20000</v>
      </c>
      <c r="N138" s="10">
        <f t="shared" si="26"/>
        <v>195000</v>
      </c>
      <c r="O138" s="10">
        <f t="shared" si="27"/>
        <v>195000</v>
      </c>
      <c r="P138" s="74" t="s">
        <v>79</v>
      </c>
    </row>
    <row r="139" spans="1:16" ht="12">
      <c r="A139" s="8">
        <v>67</v>
      </c>
      <c r="B139" s="10"/>
      <c r="C139" s="10">
        <f t="shared" si="24"/>
        <v>0</v>
      </c>
      <c r="D139" s="8">
        <v>0</v>
      </c>
      <c r="E139" s="10">
        <f t="shared" si="18"/>
        <v>15000</v>
      </c>
      <c r="F139" s="10">
        <f t="shared" si="19"/>
        <v>-15000</v>
      </c>
      <c r="G139" s="10">
        <f t="shared" si="20"/>
        <v>36000</v>
      </c>
      <c r="H139" s="10"/>
      <c r="I139" s="10">
        <f t="shared" si="21"/>
        <v>15000</v>
      </c>
      <c r="J139" s="10">
        <f t="shared" si="22"/>
        <v>36000</v>
      </c>
      <c r="K139" s="10">
        <f t="shared" si="23"/>
        <v>-15000</v>
      </c>
      <c r="L139" s="10"/>
      <c r="M139" s="10">
        <f t="shared" si="25"/>
        <v>20000</v>
      </c>
      <c r="N139" s="10">
        <f t="shared" si="26"/>
        <v>180000</v>
      </c>
      <c r="O139" s="10">
        <f t="shared" si="27"/>
        <v>180000</v>
      </c>
      <c r="P139" s="74" t="s">
        <v>79</v>
      </c>
    </row>
    <row r="140" spans="1:16" ht="12">
      <c r="A140" s="8">
        <v>68</v>
      </c>
      <c r="B140" s="10"/>
      <c r="C140" s="10">
        <f t="shared" si="24"/>
        <v>0</v>
      </c>
      <c r="D140" s="8">
        <v>0</v>
      </c>
      <c r="E140" s="10">
        <f t="shared" si="18"/>
        <v>15000</v>
      </c>
      <c r="F140" s="10">
        <f t="shared" si="19"/>
        <v>-15000</v>
      </c>
      <c r="G140" s="10">
        <f t="shared" si="20"/>
        <v>33000</v>
      </c>
      <c r="H140" s="10"/>
      <c r="I140" s="10">
        <f t="shared" si="21"/>
        <v>15000</v>
      </c>
      <c r="J140" s="10">
        <f t="shared" si="22"/>
        <v>33000</v>
      </c>
      <c r="K140" s="10">
        <f t="shared" si="23"/>
        <v>-15000</v>
      </c>
      <c r="L140" s="10"/>
      <c r="M140" s="10">
        <f t="shared" si="25"/>
        <v>20000</v>
      </c>
      <c r="N140" s="10">
        <f t="shared" si="26"/>
        <v>165000</v>
      </c>
      <c r="O140" s="10">
        <f t="shared" si="27"/>
        <v>165000</v>
      </c>
      <c r="P140" s="74" t="s">
        <v>79</v>
      </c>
    </row>
    <row r="141" spans="1:16" ht="12">
      <c r="A141" s="8">
        <v>69</v>
      </c>
      <c r="B141" s="10"/>
      <c r="C141" s="10">
        <f t="shared" si="24"/>
        <v>0</v>
      </c>
      <c r="D141" s="8">
        <v>0</v>
      </c>
      <c r="E141" s="10">
        <f t="shared" si="18"/>
        <v>15000</v>
      </c>
      <c r="F141" s="10">
        <f t="shared" si="19"/>
        <v>-15000</v>
      </c>
      <c r="G141" s="10">
        <f t="shared" si="20"/>
        <v>30000</v>
      </c>
      <c r="H141" s="10"/>
      <c r="I141" s="10">
        <f t="shared" si="21"/>
        <v>15000</v>
      </c>
      <c r="J141" s="10">
        <f t="shared" si="22"/>
        <v>30000</v>
      </c>
      <c r="K141" s="10">
        <f t="shared" si="23"/>
        <v>-15000</v>
      </c>
      <c r="L141" s="10"/>
      <c r="M141" s="10">
        <f t="shared" si="25"/>
        <v>20000</v>
      </c>
      <c r="N141" s="10">
        <f t="shared" si="26"/>
        <v>150000</v>
      </c>
      <c r="O141" s="10">
        <f t="shared" si="27"/>
        <v>150000</v>
      </c>
      <c r="P141" s="74" t="s">
        <v>79</v>
      </c>
    </row>
    <row r="142" spans="1:16" ht="12">
      <c r="A142" s="8">
        <v>70</v>
      </c>
      <c r="B142" s="10"/>
      <c r="C142" s="10">
        <f t="shared" si="24"/>
        <v>0</v>
      </c>
      <c r="D142" s="8">
        <v>0</v>
      </c>
      <c r="E142" s="10">
        <f t="shared" si="18"/>
        <v>15000</v>
      </c>
      <c r="F142" s="10">
        <f t="shared" si="19"/>
        <v>-15000</v>
      </c>
      <c r="G142" s="10">
        <f t="shared" si="20"/>
        <v>27000</v>
      </c>
      <c r="H142" s="10"/>
      <c r="I142" s="10">
        <f t="shared" si="21"/>
        <v>15000</v>
      </c>
      <c r="J142" s="10">
        <f t="shared" si="22"/>
        <v>27000</v>
      </c>
      <c r="K142" s="10">
        <f t="shared" si="23"/>
        <v>-15000</v>
      </c>
      <c r="L142" s="10"/>
      <c r="M142" s="10">
        <f t="shared" si="25"/>
        <v>20000</v>
      </c>
      <c r="N142" s="10">
        <f t="shared" si="26"/>
        <v>135000</v>
      </c>
      <c r="O142" s="10">
        <f t="shared" si="27"/>
        <v>135000</v>
      </c>
      <c r="P142" s="74" t="s">
        <v>79</v>
      </c>
    </row>
    <row r="143" spans="1:16" ht="12">
      <c r="A143" s="8">
        <v>71</v>
      </c>
      <c r="B143" s="10"/>
      <c r="C143" s="10">
        <f t="shared" si="24"/>
        <v>0</v>
      </c>
      <c r="D143" s="8">
        <v>0</v>
      </c>
      <c r="E143" s="10">
        <f t="shared" si="18"/>
        <v>15000</v>
      </c>
      <c r="F143" s="10">
        <f t="shared" si="19"/>
        <v>-15000</v>
      </c>
      <c r="G143" s="10">
        <f t="shared" si="20"/>
        <v>24000</v>
      </c>
      <c r="H143" s="10"/>
      <c r="I143" s="10">
        <f t="shared" si="21"/>
        <v>15000</v>
      </c>
      <c r="J143" s="10">
        <f t="shared" si="22"/>
        <v>24000</v>
      </c>
      <c r="K143" s="10">
        <f t="shared" si="23"/>
        <v>-15000</v>
      </c>
      <c r="L143" s="10"/>
      <c r="M143" s="10">
        <f t="shared" si="25"/>
        <v>20000</v>
      </c>
      <c r="N143" s="10">
        <f t="shared" si="26"/>
        <v>120000</v>
      </c>
      <c r="O143" s="10">
        <f t="shared" si="27"/>
        <v>120000</v>
      </c>
      <c r="P143" s="74" t="s">
        <v>79</v>
      </c>
    </row>
    <row r="144" spans="1:16" ht="12">
      <c r="A144" s="8">
        <v>72</v>
      </c>
      <c r="B144" s="10"/>
      <c r="C144" s="10">
        <f t="shared" si="24"/>
        <v>0</v>
      </c>
      <c r="D144" s="8">
        <v>0</v>
      </c>
      <c r="E144" s="10">
        <f t="shared" si="18"/>
        <v>15000</v>
      </c>
      <c r="F144" s="10">
        <f t="shared" si="19"/>
        <v>-15000</v>
      </c>
      <c r="G144" s="10">
        <f t="shared" si="20"/>
        <v>21000</v>
      </c>
      <c r="H144" s="10"/>
      <c r="I144" s="10">
        <f t="shared" si="21"/>
        <v>15000</v>
      </c>
      <c r="J144" s="10">
        <f t="shared" si="22"/>
        <v>21000</v>
      </c>
      <c r="K144" s="10">
        <f t="shared" si="23"/>
        <v>-15000</v>
      </c>
      <c r="L144" s="10"/>
      <c r="M144" s="10">
        <f t="shared" si="25"/>
        <v>20000</v>
      </c>
      <c r="N144" s="10">
        <f t="shared" si="26"/>
        <v>105000</v>
      </c>
      <c r="O144" s="10">
        <f t="shared" si="27"/>
        <v>105000</v>
      </c>
      <c r="P144" s="74" t="s">
        <v>79</v>
      </c>
    </row>
    <row r="145" spans="1:16" ht="12">
      <c r="A145" s="8">
        <v>73</v>
      </c>
      <c r="B145" s="10"/>
      <c r="C145" s="10">
        <f t="shared" si="24"/>
        <v>0</v>
      </c>
      <c r="D145" s="8">
        <v>0</v>
      </c>
      <c r="E145" s="10">
        <f t="shared" si="18"/>
        <v>15000</v>
      </c>
      <c r="F145" s="10">
        <f t="shared" si="19"/>
        <v>-15000</v>
      </c>
      <c r="G145" s="10">
        <f t="shared" si="20"/>
        <v>18000</v>
      </c>
      <c r="H145" s="10"/>
      <c r="I145" s="10">
        <f t="shared" si="21"/>
        <v>15000</v>
      </c>
      <c r="J145" s="10">
        <f t="shared" si="22"/>
        <v>18000</v>
      </c>
      <c r="K145" s="10">
        <f t="shared" si="23"/>
        <v>-15000</v>
      </c>
      <c r="L145" s="10"/>
      <c r="M145" s="10">
        <f t="shared" si="25"/>
        <v>20000</v>
      </c>
      <c r="N145" s="10">
        <f t="shared" si="26"/>
        <v>90000</v>
      </c>
      <c r="O145" s="10">
        <f t="shared" si="27"/>
        <v>90000</v>
      </c>
      <c r="P145" s="74" t="s">
        <v>79</v>
      </c>
    </row>
    <row r="146" spans="1:16" ht="12">
      <c r="A146" s="8">
        <v>74</v>
      </c>
      <c r="B146" s="10"/>
      <c r="C146" s="10">
        <f t="shared" si="24"/>
        <v>0</v>
      </c>
      <c r="D146" s="8">
        <v>0</v>
      </c>
      <c r="E146" s="10">
        <f t="shared" si="18"/>
        <v>15000</v>
      </c>
      <c r="F146" s="10">
        <f t="shared" si="19"/>
        <v>-15000</v>
      </c>
      <c r="G146" s="10">
        <f t="shared" si="20"/>
        <v>15000</v>
      </c>
      <c r="H146" s="10"/>
      <c r="I146" s="10">
        <f t="shared" si="21"/>
        <v>15000</v>
      </c>
      <c r="J146" s="10">
        <f t="shared" si="22"/>
        <v>15000</v>
      </c>
      <c r="K146" s="10">
        <f t="shared" si="23"/>
        <v>-15000</v>
      </c>
      <c r="L146" s="10"/>
      <c r="M146" s="10">
        <f t="shared" si="25"/>
        <v>20000</v>
      </c>
      <c r="N146" s="10">
        <f t="shared" si="26"/>
        <v>75000</v>
      </c>
      <c r="O146" s="10">
        <f t="shared" si="27"/>
        <v>75000</v>
      </c>
      <c r="P146" s="74" t="s">
        <v>79</v>
      </c>
    </row>
    <row r="147" spans="1:16" ht="12">
      <c r="A147" s="8">
        <v>75</v>
      </c>
      <c r="B147" s="10"/>
      <c r="C147" s="10">
        <f t="shared" si="24"/>
        <v>0</v>
      </c>
      <c r="D147" s="8">
        <v>0</v>
      </c>
      <c r="E147" s="10">
        <f t="shared" si="18"/>
        <v>15000</v>
      </c>
      <c r="F147" s="10">
        <f t="shared" si="19"/>
        <v>-15000</v>
      </c>
      <c r="G147" s="10">
        <f t="shared" si="20"/>
        <v>12000</v>
      </c>
      <c r="H147" s="10"/>
      <c r="I147" s="10">
        <f t="shared" si="21"/>
        <v>15000</v>
      </c>
      <c r="J147" s="10">
        <f t="shared" si="22"/>
        <v>12000</v>
      </c>
      <c r="K147" s="10">
        <f t="shared" si="23"/>
        <v>-15000</v>
      </c>
      <c r="L147" s="10"/>
      <c r="M147" s="10">
        <f t="shared" si="25"/>
        <v>20000</v>
      </c>
      <c r="N147" s="10">
        <f t="shared" si="26"/>
        <v>60000</v>
      </c>
      <c r="O147" s="10">
        <f t="shared" si="27"/>
        <v>60000</v>
      </c>
      <c r="P147" s="74" t="s">
        <v>79</v>
      </c>
    </row>
    <row r="148" spans="1:16" ht="12">
      <c r="A148" s="8">
        <v>76</v>
      </c>
      <c r="B148" s="10"/>
      <c r="C148" s="10">
        <f t="shared" si="24"/>
        <v>0</v>
      </c>
      <c r="D148" s="8">
        <v>0</v>
      </c>
      <c r="E148" s="10">
        <f t="shared" si="18"/>
        <v>15000</v>
      </c>
      <c r="F148" s="10">
        <f t="shared" si="19"/>
        <v>-15000</v>
      </c>
      <c r="G148" s="10">
        <f t="shared" si="20"/>
        <v>9000</v>
      </c>
      <c r="H148" s="10"/>
      <c r="I148" s="10">
        <f t="shared" si="21"/>
        <v>15000</v>
      </c>
      <c r="J148" s="10">
        <f t="shared" si="22"/>
        <v>9000</v>
      </c>
      <c r="K148" s="10">
        <f t="shared" si="23"/>
        <v>-15000</v>
      </c>
      <c r="L148" s="10"/>
      <c r="M148" s="10">
        <f t="shared" si="25"/>
        <v>20000</v>
      </c>
      <c r="N148" s="10">
        <f t="shared" si="26"/>
        <v>45000</v>
      </c>
      <c r="O148" s="10">
        <f t="shared" si="27"/>
        <v>45000</v>
      </c>
      <c r="P148" s="74" t="s">
        <v>79</v>
      </c>
    </row>
    <row r="149" spans="1:16" ht="12">
      <c r="A149" s="8">
        <v>77</v>
      </c>
      <c r="B149" s="10"/>
      <c r="C149" s="10">
        <f t="shared" si="24"/>
        <v>0</v>
      </c>
      <c r="D149" s="8">
        <v>0</v>
      </c>
      <c r="E149" s="10">
        <f t="shared" si="18"/>
        <v>15000</v>
      </c>
      <c r="F149" s="10">
        <f t="shared" si="19"/>
        <v>-15000</v>
      </c>
      <c r="G149" s="10">
        <f t="shared" si="20"/>
        <v>6000</v>
      </c>
      <c r="H149" s="10"/>
      <c r="I149" s="10">
        <f t="shared" si="21"/>
        <v>15000</v>
      </c>
      <c r="J149" s="10">
        <f t="shared" si="22"/>
        <v>6000</v>
      </c>
      <c r="K149" s="10">
        <f t="shared" si="23"/>
        <v>-15000</v>
      </c>
      <c r="L149" s="10"/>
      <c r="M149" s="10">
        <f t="shared" si="25"/>
        <v>20000</v>
      </c>
      <c r="N149" s="10">
        <f t="shared" si="26"/>
        <v>30000</v>
      </c>
      <c r="O149" s="10">
        <f t="shared" si="27"/>
        <v>30000</v>
      </c>
      <c r="P149" s="74" t="s">
        <v>79</v>
      </c>
    </row>
    <row r="150" spans="1:16" ht="12">
      <c r="A150" s="8">
        <v>78</v>
      </c>
      <c r="B150" s="10"/>
      <c r="C150" s="10">
        <f t="shared" si="24"/>
        <v>0</v>
      </c>
      <c r="D150" s="8">
        <v>0</v>
      </c>
      <c r="E150" s="10">
        <f t="shared" si="18"/>
        <v>15000</v>
      </c>
      <c r="F150" s="10">
        <f t="shared" si="19"/>
        <v>-15000</v>
      </c>
      <c r="G150" s="10">
        <f t="shared" si="20"/>
        <v>3000</v>
      </c>
      <c r="H150" s="10"/>
      <c r="I150" s="10">
        <f t="shared" si="21"/>
        <v>15000</v>
      </c>
      <c r="J150" s="10">
        <f t="shared" si="22"/>
        <v>3000</v>
      </c>
      <c r="K150" s="10">
        <f t="shared" si="23"/>
        <v>-15000</v>
      </c>
      <c r="L150" s="10"/>
      <c r="M150" s="10">
        <f t="shared" si="25"/>
        <v>20000</v>
      </c>
      <c r="N150" s="10">
        <f t="shared" si="26"/>
        <v>15000</v>
      </c>
      <c r="O150" s="10">
        <f t="shared" si="27"/>
        <v>15000</v>
      </c>
      <c r="P150" s="74" t="s">
        <v>79</v>
      </c>
    </row>
    <row r="151" spans="1:16" ht="12">
      <c r="A151" s="8">
        <v>79</v>
      </c>
      <c r="B151" s="10"/>
      <c r="C151" s="10">
        <f t="shared" si="24"/>
        <v>0</v>
      </c>
      <c r="D151" s="8">
        <v>0</v>
      </c>
      <c r="E151" s="10">
        <f t="shared" si="18"/>
        <v>15000</v>
      </c>
      <c r="F151" s="10">
        <f t="shared" si="19"/>
        <v>-15000</v>
      </c>
      <c r="G151" s="10">
        <f t="shared" si="20"/>
        <v>0</v>
      </c>
      <c r="H151" s="10"/>
      <c r="I151" s="10">
        <f t="shared" si="21"/>
        <v>15000</v>
      </c>
      <c r="J151" s="10">
        <f t="shared" si="22"/>
        <v>0</v>
      </c>
      <c r="K151" s="10">
        <f t="shared" si="23"/>
        <v>-15000</v>
      </c>
      <c r="L151" s="10"/>
      <c r="M151" s="10">
        <f t="shared" si="25"/>
        <v>20000</v>
      </c>
      <c r="N151" s="10">
        <f t="shared" si="26"/>
        <v>0</v>
      </c>
      <c r="O151" s="10">
        <f t="shared" si="27"/>
        <v>0</v>
      </c>
      <c r="P151" s="74" t="s">
        <v>79</v>
      </c>
    </row>
    <row r="152" spans="1:16" ht="12">
      <c r="A152" s="8">
        <v>80</v>
      </c>
      <c r="B152" s="10"/>
      <c r="C152" s="10">
        <f t="shared" si="24"/>
        <v>0</v>
      </c>
      <c r="D152" s="8">
        <v>0</v>
      </c>
      <c r="E152" s="10">
        <f t="shared" si="18"/>
        <v>0</v>
      </c>
      <c r="F152" s="10">
        <f t="shared" si="19"/>
        <v>0</v>
      </c>
      <c r="G152" s="10">
        <f t="shared" si="20"/>
        <v>0</v>
      </c>
      <c r="H152" s="10"/>
      <c r="I152" s="10">
        <f t="shared" si="21"/>
        <v>0</v>
      </c>
      <c r="J152" s="10">
        <f t="shared" si="22"/>
        <v>0</v>
      </c>
      <c r="K152" s="10">
        <f t="shared" si="23"/>
        <v>0</v>
      </c>
      <c r="L152" s="10"/>
      <c r="M152" s="10">
        <f t="shared" si="25"/>
        <v>20000</v>
      </c>
      <c r="N152" s="10">
        <f t="shared" si="26"/>
        <v>0</v>
      </c>
      <c r="O152" s="10">
        <f t="shared" si="27"/>
        <v>0</v>
      </c>
      <c r="P152" s="74" t="s">
        <v>79</v>
      </c>
    </row>
    <row r="153" spans="1:16" ht="12">
      <c r="A153" s="8">
        <v>81</v>
      </c>
      <c r="B153" s="10"/>
      <c r="C153" s="10">
        <f t="shared" si="24"/>
        <v>0</v>
      </c>
      <c r="D153" s="8">
        <v>0</v>
      </c>
      <c r="E153" s="10">
        <f t="shared" si="18"/>
        <v>0</v>
      </c>
      <c r="F153" s="10">
        <f t="shared" si="19"/>
        <v>0</v>
      </c>
      <c r="G153" s="10">
        <f t="shared" si="20"/>
        <v>0</v>
      </c>
      <c r="H153" s="10"/>
      <c r="I153" s="10">
        <f t="shared" si="21"/>
        <v>0</v>
      </c>
      <c r="J153" s="10">
        <f t="shared" si="22"/>
        <v>0</v>
      </c>
      <c r="K153" s="10">
        <f t="shared" si="23"/>
        <v>0</v>
      </c>
      <c r="L153" s="10"/>
      <c r="M153" s="10">
        <f t="shared" si="25"/>
        <v>20000</v>
      </c>
      <c r="N153" s="10">
        <f t="shared" si="26"/>
        <v>0</v>
      </c>
      <c r="O153" s="10">
        <f t="shared" si="27"/>
        <v>0</v>
      </c>
      <c r="P153" s="74" t="s">
        <v>79</v>
      </c>
    </row>
    <row r="154" spans="1:16" ht="12">
      <c r="A154" s="8">
        <v>82</v>
      </c>
      <c r="B154" s="10"/>
      <c r="C154" s="10">
        <f t="shared" si="24"/>
        <v>0</v>
      </c>
      <c r="D154" s="8">
        <v>0</v>
      </c>
      <c r="E154" s="10">
        <f t="shared" si="18"/>
        <v>0</v>
      </c>
      <c r="F154" s="10">
        <f t="shared" si="19"/>
        <v>0</v>
      </c>
      <c r="G154" s="10">
        <f t="shared" si="20"/>
        <v>0</v>
      </c>
      <c r="H154" s="10"/>
      <c r="I154" s="10">
        <f t="shared" si="21"/>
        <v>0</v>
      </c>
      <c r="J154" s="10">
        <f t="shared" si="22"/>
        <v>0</v>
      </c>
      <c r="K154" s="10">
        <f t="shared" si="23"/>
        <v>0</v>
      </c>
      <c r="L154" s="10"/>
      <c r="M154" s="10">
        <f t="shared" si="25"/>
        <v>20000</v>
      </c>
      <c r="N154" s="10">
        <f t="shared" si="26"/>
        <v>0</v>
      </c>
      <c r="O154" s="10">
        <f t="shared" si="27"/>
        <v>0</v>
      </c>
      <c r="P154" s="74" t="s">
        <v>79</v>
      </c>
    </row>
    <row r="155" spans="1:16" ht="12">
      <c r="A155" s="8">
        <v>83</v>
      </c>
      <c r="B155" s="10"/>
      <c r="C155" s="10">
        <f t="shared" si="24"/>
        <v>0</v>
      </c>
      <c r="D155" s="8">
        <v>0</v>
      </c>
      <c r="E155" s="10">
        <f t="shared" si="18"/>
        <v>0</v>
      </c>
      <c r="F155" s="10">
        <f t="shared" si="19"/>
        <v>0</v>
      </c>
      <c r="G155" s="10">
        <f t="shared" si="20"/>
        <v>0</v>
      </c>
      <c r="H155" s="10"/>
      <c r="I155" s="10">
        <f t="shared" si="21"/>
        <v>0</v>
      </c>
      <c r="J155" s="10">
        <f t="shared" si="22"/>
        <v>0</v>
      </c>
      <c r="K155" s="10">
        <f t="shared" si="23"/>
        <v>0</v>
      </c>
      <c r="L155" s="10"/>
      <c r="M155" s="10">
        <f t="shared" si="25"/>
        <v>20000</v>
      </c>
      <c r="N155" s="10">
        <f t="shared" si="26"/>
        <v>0</v>
      </c>
      <c r="O155" s="10">
        <f t="shared" si="27"/>
        <v>0</v>
      </c>
      <c r="P155" s="74" t="s">
        <v>79</v>
      </c>
    </row>
    <row r="156" spans="1:16" ht="12">
      <c r="A156" s="8">
        <v>84</v>
      </c>
      <c r="B156" s="10"/>
      <c r="C156" s="10">
        <f t="shared" si="24"/>
        <v>0</v>
      </c>
      <c r="D156" s="8">
        <v>0</v>
      </c>
      <c r="E156" s="10">
        <f t="shared" si="18"/>
        <v>0</v>
      </c>
      <c r="F156" s="10">
        <f>IF(A156&gt;=$F$32,0,IF(A156&gt;=$F$33,-$F$23,(C156-E156)))</f>
        <v>0</v>
      </c>
      <c r="G156" s="10">
        <f t="shared" si="20"/>
        <v>0</v>
      </c>
      <c r="H156" s="10"/>
      <c r="I156" s="10">
        <f t="shared" si="21"/>
        <v>0</v>
      </c>
      <c r="J156" s="10">
        <f t="shared" si="22"/>
        <v>0</v>
      </c>
      <c r="K156" s="10">
        <f t="shared" si="23"/>
        <v>0</v>
      </c>
      <c r="L156" s="10"/>
      <c r="M156" s="10">
        <f t="shared" si="25"/>
        <v>20000</v>
      </c>
      <c r="N156" s="10">
        <f t="shared" si="26"/>
        <v>0</v>
      </c>
      <c r="O156" s="10">
        <f t="shared" si="27"/>
        <v>0</v>
      </c>
      <c r="P156" s="74" t="s">
        <v>79</v>
      </c>
    </row>
    <row r="157" spans="1:16" ht="12">
      <c r="A157" s="8">
        <v>85</v>
      </c>
      <c r="B157" s="10"/>
      <c r="C157" s="10">
        <f t="shared" si="24"/>
        <v>0</v>
      </c>
      <c r="D157" s="8">
        <v>0</v>
      </c>
      <c r="E157" s="10">
        <f t="shared" si="18"/>
        <v>0</v>
      </c>
      <c r="F157" s="10">
        <f>IF(A157&gt;=$F$32,0,IF(A157&gt;=$F$33,-$F$23,(C157-E157)))</f>
        <v>0</v>
      </c>
      <c r="G157" s="10">
        <f t="shared" si="20"/>
        <v>0</v>
      </c>
      <c r="H157" s="10"/>
      <c r="I157" s="10">
        <f t="shared" si="21"/>
        <v>0</v>
      </c>
      <c r="J157" s="10">
        <f t="shared" si="22"/>
        <v>0</v>
      </c>
      <c r="K157" s="10">
        <f t="shared" si="23"/>
        <v>0</v>
      </c>
      <c r="L157" s="10"/>
      <c r="M157" s="10">
        <f t="shared" si="25"/>
        <v>20000</v>
      </c>
      <c r="N157" s="10">
        <f t="shared" si="26"/>
        <v>0</v>
      </c>
      <c r="O157" s="10">
        <f t="shared" si="27"/>
        <v>0</v>
      </c>
      <c r="P157" s="74" t="s">
        <v>79</v>
      </c>
    </row>
    <row r="158" ht="12">
      <c r="F158" s="64"/>
    </row>
    <row r="162" ht="12">
      <c r="A162" s="4" t="s">
        <v>1</v>
      </c>
    </row>
    <row r="163" spans="1:6" ht="12">
      <c r="A163" s="70" t="s">
        <v>89</v>
      </c>
      <c r="C163" s="14"/>
      <c r="D163" s="14"/>
      <c r="F163" s="15" t="s">
        <v>90</v>
      </c>
    </row>
    <row r="164" spans="1:4" ht="12">
      <c r="A164" s="5" t="s">
        <v>0</v>
      </c>
      <c r="B164" s="5" t="s">
        <v>0</v>
      </c>
      <c r="C164" s="5" t="s">
        <v>0</v>
      </c>
      <c r="D164" s="5" t="s">
        <v>0</v>
      </c>
    </row>
    <row r="165" spans="1:6" ht="12">
      <c r="A165" s="71" t="s">
        <v>91</v>
      </c>
      <c r="B165" s="22"/>
      <c r="C165" s="22"/>
      <c r="D165" s="22"/>
      <c r="F165" s="10"/>
    </row>
    <row r="166" spans="1:6" ht="12">
      <c r="A166" s="70" t="s">
        <v>92</v>
      </c>
      <c r="C166" s="73" t="s">
        <v>93</v>
      </c>
      <c r="D166" s="73" t="s">
        <v>94</v>
      </c>
      <c r="F166" s="10"/>
    </row>
    <row r="167" spans="1:4" ht="12">
      <c r="A167" s="2" t="s">
        <v>23</v>
      </c>
      <c r="C167" s="16">
        <v>70</v>
      </c>
      <c r="D167" s="16">
        <v>85</v>
      </c>
    </row>
    <row r="168" spans="1:4" ht="12">
      <c r="A168" s="2" t="s">
        <v>95</v>
      </c>
      <c r="C168" s="16">
        <v>60</v>
      </c>
      <c r="D168" s="16">
        <v>70</v>
      </c>
    </row>
    <row r="169" spans="1:4" ht="12">
      <c r="A169" s="2" t="s">
        <v>96</v>
      </c>
      <c r="C169" s="16">
        <v>10000</v>
      </c>
      <c r="D169" s="16">
        <v>30000</v>
      </c>
    </row>
    <row r="170" spans="1:4" ht="12">
      <c r="A170" s="2" t="s">
        <v>97</v>
      </c>
      <c r="C170" s="16">
        <v>10000</v>
      </c>
      <c r="D170" s="16">
        <v>30000</v>
      </c>
    </row>
    <row r="171" spans="1:4" ht="12">
      <c r="A171" s="2" t="s">
        <v>98</v>
      </c>
      <c r="C171" s="16">
        <v>0</v>
      </c>
      <c r="D171" s="16">
        <v>200000</v>
      </c>
    </row>
    <row r="172" spans="1:4" ht="12">
      <c r="A172" s="72" t="s">
        <v>99</v>
      </c>
      <c r="B172" s="31"/>
      <c r="C172" s="31"/>
      <c r="D172" s="31"/>
    </row>
    <row r="173" spans="1:4" ht="12">
      <c r="A173" s="2" t="s">
        <v>100</v>
      </c>
      <c r="C173" s="9">
        <v>0.3</v>
      </c>
      <c r="D173" s="9">
        <v>0.9</v>
      </c>
    </row>
    <row r="174" spans="1:4" ht="12">
      <c r="A174" s="2" t="s">
        <v>15</v>
      </c>
      <c r="C174" s="9">
        <v>0.05</v>
      </c>
      <c r="D174" s="9">
        <v>0.99</v>
      </c>
    </row>
    <row r="175" spans="1:4" ht="12">
      <c r="A175" s="2" t="s">
        <v>101</v>
      </c>
      <c r="C175" s="16">
        <v>10000</v>
      </c>
      <c r="D175" s="16">
        <v>50000</v>
      </c>
    </row>
    <row r="176" spans="1:4" ht="12">
      <c r="A176" s="5" t="s">
        <v>0</v>
      </c>
      <c r="B176" s="5" t="s">
        <v>0</v>
      </c>
      <c r="C176" s="5" t="s">
        <v>0</v>
      </c>
      <c r="D176" s="5" t="s">
        <v>0</v>
      </c>
    </row>
    <row r="178" spans="1:2" ht="12">
      <c r="A178" s="4" t="s">
        <v>102</v>
      </c>
      <c r="B178" s="1" t="s">
        <v>103</v>
      </c>
    </row>
    <row r="180" ht="12">
      <c r="A180" s="2" t="s">
        <v>104</v>
      </c>
    </row>
    <row r="181" ht="12">
      <c r="A181" s="2" t="s">
        <v>105</v>
      </c>
    </row>
    <row r="183" ht="12">
      <c r="B183" s="2" t="s">
        <v>106</v>
      </c>
    </row>
    <row r="185" ht="12">
      <c r="B185" s="2" t="s">
        <v>107</v>
      </c>
    </row>
    <row r="186" ht="12">
      <c r="B186" s="2" t="s">
        <v>108</v>
      </c>
    </row>
    <row r="188" ht="12">
      <c r="B188" s="2" t="s">
        <v>109</v>
      </c>
    </row>
    <row r="190" ht="12">
      <c r="B190" s="2" t="s">
        <v>110</v>
      </c>
    </row>
    <row r="193" spans="1:2" ht="12">
      <c r="A193" s="4" t="s">
        <v>102</v>
      </c>
      <c r="B193" s="1" t="s">
        <v>103</v>
      </c>
    </row>
    <row r="195" ht="12">
      <c r="A195" s="2" t="s">
        <v>111</v>
      </c>
    </row>
    <row r="196" ht="12">
      <c r="A196" s="2" t="s">
        <v>112</v>
      </c>
    </row>
    <row r="197" ht="12">
      <c r="A197" s="2" t="s">
        <v>113</v>
      </c>
    </row>
    <row r="199" ht="12">
      <c r="A199" s="2" t="s">
        <v>114</v>
      </c>
    </row>
    <row r="200" ht="12">
      <c r="A200" s="2" t="s">
        <v>115</v>
      </c>
    </row>
    <row r="201" ht="12">
      <c r="A201" s="2" t="s">
        <v>116</v>
      </c>
    </row>
    <row r="202" ht="12">
      <c r="A202" s="2" t="s">
        <v>117</v>
      </c>
    </row>
    <row r="205" ht="12" hidden="1"/>
    <row r="206" ht="12" hidden="1"/>
    <row r="207" ht="12" hidden="1"/>
    <row r="208" ht="12" hidden="1"/>
    <row r="209" ht="12" hidden="1"/>
    <row r="210" ht="12" hidden="1"/>
    <row r="211" ht="12" hidden="1">
      <c r="A211" s="2" t="s">
        <v>118</v>
      </c>
    </row>
    <row r="212" ht="12" hidden="1"/>
    <row r="213" ht="12" hidden="1"/>
    <row r="214" ht="12" hidden="1"/>
    <row r="215" spans="4:6" ht="12" hidden="1">
      <c r="D215" s="2" t="s">
        <v>86</v>
      </c>
      <c r="F215" s="2" t="s">
        <v>119</v>
      </c>
    </row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>
      <c r="B238" s="2" t="s">
        <v>120</v>
      </c>
    </row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>
      <c r="C247" s="2" t="s">
        <v>121</v>
      </c>
    </row>
    <row r="248" spans="1:5" ht="12" hidden="1">
      <c r="A248" s="2" t="s">
        <v>122</v>
      </c>
      <c r="D248" s="2" t="s">
        <v>123</v>
      </c>
      <c r="E248" s="2" t="s">
        <v>87</v>
      </c>
    </row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</sheetData>
  <sheetProtection/>
  <printOptions/>
  <pageMargins left="0.75" right="0.75" top="1" bottom="1" header="0" footer="0"/>
  <pageSetup horizontalDpi="600" verticalDpi="600" orientation="portrait" r:id="rId1"/>
  <ignoredErrors>
    <ignoredError sqref="D48:F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Luana</cp:lastModifiedBy>
  <dcterms:created xsi:type="dcterms:W3CDTF">2011-03-11T19:59:04Z</dcterms:created>
  <dcterms:modified xsi:type="dcterms:W3CDTF">2011-05-31T06:24:07Z</dcterms:modified>
  <cp:category/>
  <cp:version/>
  <cp:contentType/>
  <cp:contentStatus/>
</cp:coreProperties>
</file>