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395" activeTab="0"/>
  </bookViews>
  <sheets>
    <sheet name="CHAP19" sheetId="1" r:id="rId1"/>
    <sheet name="Actual" sheetId="2" r:id="rId2"/>
    <sheet name="PFN0" sheetId="3" r:id="rId3"/>
    <sheet name="PFN1" sheetId="4" r:id="rId4"/>
    <sheet name="GROWTH" sheetId="5" r:id="rId5"/>
    <sheet name="PATH" sheetId="6" r:id="rId6"/>
  </sheets>
  <definedNames>
    <definedName name="\0">'CHAP19'!$R$1</definedName>
    <definedName name="\a">'CHAP19'!$R$1</definedName>
    <definedName name="\t">'CHAP19'!$R$109</definedName>
    <definedName name="__123Graph_A" hidden="1">'CHAP19'!$K$41:$K$74</definedName>
    <definedName name="__123Graph_AGROWTH" hidden="1">'CHAP19'!$K$41:$K$74</definedName>
    <definedName name="__123Graph_APATH" hidden="1">'CHAP19'!$J$41:$J$74</definedName>
    <definedName name="__123Graph_APFN" hidden="1">'CHAP19'!$B$42:$B$62</definedName>
    <definedName name="__123Graph_ASSTATE" hidden="1">'CHAP19'!$B$42:$B$62</definedName>
    <definedName name="__123Graph_B" hidden="1">'CHAP19'!$L$41:$L$73</definedName>
    <definedName name="__123Graph_BGROWTH" hidden="1">'CHAP19'!$L$41:$L$73</definedName>
    <definedName name="__123Graph_BPATH" hidden="1">'CHAP19'!$I$41:$I$74</definedName>
    <definedName name="__123Graph_BPFN" hidden="1">'CHAP19'!$D$42:$D$72</definedName>
    <definedName name="__123Graph_BSSTATE" hidden="1">'CHAP19'!$C$42:$C$62</definedName>
    <definedName name="__123Graph_CSSTATE" hidden="1">'CHAP19'!$D$42:$D$62</definedName>
    <definedName name="__123Graph_DSSTATE" hidden="1">'CHAP19'!$E$42:$E$62</definedName>
    <definedName name="__123Graph_ESSTATE" hidden="1">'CHAP19'!$F$42:$F$62</definedName>
    <definedName name="__123Graph_FSSTATE" hidden="1">'CHAP19'!$G$42:$G$62</definedName>
    <definedName name="__123Graph_LBL_A" hidden="1">'CHAP19'!$I$76:$I$82</definedName>
    <definedName name="__123Graph_LBL_AGROWTH" hidden="1">'CHAP19'!$I$76:$I$82</definedName>
    <definedName name="__123Graph_LBL_APATH" hidden="1">'CHAP19'!$G$76:$G$85</definedName>
    <definedName name="__123Graph_LBL_APFN" hidden="1">'CHAP19'!$G$76:$G$85</definedName>
    <definedName name="__123Graph_LBL_ASSTATE" hidden="1">'CHAP19'!$A$76:$A$85</definedName>
    <definedName name="__123Graph_LBL_B" hidden="1">'CHAP19'!$J$76:$J$78</definedName>
    <definedName name="__123Graph_LBL_BGROWTH" hidden="1">'CHAP19'!$J$76:$J$78</definedName>
    <definedName name="__123Graph_LBL_BPATH" hidden="1">'CHAP19'!$H$76:$H$86</definedName>
    <definedName name="__123Graph_LBL_BPFN" hidden="1">'CHAP19'!$E$79:$E$90</definedName>
    <definedName name="__123Graph_LBL_BSSTATE" hidden="1">'CHAP19'!$B$76:$B$87</definedName>
    <definedName name="__123Graph_LBL_CSSTATE" hidden="1">'CHAP19'!$C$76:$C$79</definedName>
    <definedName name="__123Graph_LBL_DSSTATE" hidden="1">'CHAP19'!$D$76:$D$82</definedName>
    <definedName name="__123Graph_LBL_ESSTATE" hidden="1">'CHAP19'!$E$76:$E$78</definedName>
    <definedName name="__123Graph_LBL_FSSTATE" hidden="1">'CHAP19'!$F$76:$F$96</definedName>
    <definedName name="__123Graph_X" hidden="1">'CHAP19'!$H$41:$H$74</definedName>
    <definedName name="__123Graph_XGROWTH" hidden="1">'CHAP19'!$H$41:$H$74</definedName>
    <definedName name="__123Graph_XPATH" hidden="1">'CHAP19'!$H$41:$H$74</definedName>
    <definedName name="__123Graph_XPFN" hidden="1">'CHAP19'!$A$42:$A$62</definedName>
    <definedName name="__123Graph_XSSTATE" hidden="1">'CHAP19'!$A$42:$A$62</definedName>
    <definedName name="_Fill" hidden="1">'CHAP19'!$H$41:$H$74</definedName>
    <definedName name="_Regression_Int" localSheetId="0" hidden="1">1</definedName>
    <definedName name="A">'CHAP19'!$G$25</definedName>
    <definedName name="A0">'CHAP19'!$H$25</definedName>
    <definedName name="ADO">'CHAP19'!$R$70</definedName>
    <definedName name="AF">'CHAP19'!$G$24</definedName>
    <definedName name="AF0">'CHAP19'!$H$24</definedName>
    <definedName name="AFDO">'CHAP19'!$R$64</definedName>
    <definedName name="AFTOLER1">'CHAP19'!$C$106</definedName>
    <definedName name="AFTOLER2">'CHAP19'!$D$106</definedName>
    <definedName name="ANS">'CHAP19'!$V$1</definedName>
    <definedName name="_xlnm.Print_Area" localSheetId="0">'CHAP19'!$A$115:$H$132</definedName>
    <definedName name="ATOLER1">'CHAP19'!$C$107</definedName>
    <definedName name="ATOLER2">'CHAP19'!$D$107</definedName>
    <definedName name="CLEAR1">'CHAP19'!$R$94</definedName>
    <definedName name="D">'CHAP19'!$G$26</definedName>
    <definedName name="D0">'CHAP19'!$H$26</definedName>
    <definedName name="DDO">'CHAP19'!$R$76</definedName>
    <definedName name="DEMO">'CHAP19'!$R$19</definedName>
    <definedName name="DONE1">'CHAP19'!$R$101</definedName>
    <definedName name="DTOLER1">'CHAP19'!$C$108</definedName>
    <definedName name="DTOLER2">'CHAP19'!$D$108</definedName>
    <definedName name="EXERCISE">'CHAP19'!$R$104</definedName>
    <definedName name="Imprimir_área_IM" localSheetId="0">'CHAP19'!$A$115:$H$132</definedName>
    <definedName name="INTERACT">'CHAP19'!$R$49</definedName>
    <definedName name="K">'CHAP19'!$B$31</definedName>
    <definedName name="K0">'CHAP19'!$B$32</definedName>
    <definedName name="MBEXERCISE">'CHAP19'!$U$51</definedName>
    <definedName name="MBINTERACT">'CHAP19'!$S$16</definedName>
    <definedName name="MBPARAM">'CHAP19'!$R$51</definedName>
    <definedName name="MBVIEW">'CHAP19'!$S$51</definedName>
    <definedName name="MODE">'CHAP19'!$R$12</definedName>
    <definedName name="N">'CHAP19'!$G$27</definedName>
    <definedName name="N0">'CHAP19'!$H$27</definedName>
    <definedName name="NDO">'CHAP19'!$R$82</definedName>
    <definedName name="NTOLER1">'CHAP19'!$C$109</definedName>
    <definedName name="NTOLER2">'CHAP19'!$D$109</definedName>
    <definedName name="PA">'CHAP19'!$R$8</definedName>
    <definedName name="PARAM">'CHAP19'!$R$56</definedName>
    <definedName name="RESET">'CHAP19'!$R$10</definedName>
    <definedName name="S">'CHAP19'!$G$28</definedName>
    <definedName name="S0">'CHAP19'!$H$28</definedName>
    <definedName name="SDO">'CHAP19'!$R$88</definedName>
    <definedName name="STOLER1">'CHAP19'!$C$110</definedName>
    <definedName name="STOLER2">'CHAP19'!$D$110</definedName>
    <definedName name="TEXT1">'CHAP19'!$A$34</definedName>
    <definedName name="TEXT2">'CHAP19'!$A$35</definedName>
    <definedName name="TEXT3">'CHAP19'!$A$36</definedName>
    <definedName name="TEXT4">'CHAP19'!$A$37</definedName>
    <definedName name="TEXT5">'CHAP19'!$A$38</definedName>
    <definedName name="TOLER">'CHAP19'!#REF!</definedName>
    <definedName name="VIEW">'CHAP19'!#REF!</definedName>
    <definedName name="WP">'CHAP19'!$R$7</definedName>
    <definedName name="WRONG">'CHAP19'!$R$60</definedName>
    <definedName name="X">'CHAP19'!$C$31</definedName>
    <definedName name="X0">'CHAP19'!$C$32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<sst xmlns="http://schemas.openxmlformats.org/spreadsheetml/2006/main" count="296" uniqueCount="227">
  <si>
    <t>\0,\A</t>
  </si>
  <si>
    <t>{DesactBreak}{DesactVent}{DesactMenu}/hte/hgbn{Home}{ABAJO 2}</t>
  </si>
  <si>
    <t>ANS</t>
  </si>
  <si>
    <t>~</t>
  </si>
  <si>
    <t>-</t>
  </si>
  <si>
    <t>/hth</t>
  </si>
  <si>
    <t>Elija un encabezamiento del menú......</t>
  </si>
  <si>
    <t xml:space="preserve">          *** ESPERE MIENTRAS EL MODELO SE RESTAURA ***</t>
  </si>
  <si>
    <t>Tome el control de la plantilla - use Alt-A para reiniciar.</t>
  </si>
  <si>
    <t>{WP}</t>
  </si>
  <si>
    <t>{MenuBifurcar MODE}</t>
  </si>
  <si>
    <t>potencial a largo plazo, de la economía. Para ayudarnos, desarrollaremos un</t>
  </si>
  <si>
    <t>{Bifurcar \0}</t>
  </si>
  <si>
    <t xml:space="preserve">un sencillo modelo de crecimiento neoclásico.  Una senda de crecimiento </t>
  </si>
  <si>
    <t>WP</t>
  </si>
  <si>
    <t>{ActivVent}{DesactVent}{ActivMenu}{DesactMenu}</t>
  </si>
  <si>
    <t>terado de capital por trabajador (K/N), que designamos con la minúscula k.</t>
  </si>
  <si>
    <t>PA</t>
  </si>
  <si>
    <t>{ActivMenu}{DesactMenu}</t>
  </si>
  <si>
    <t>ción (N), ambas a la tasa n.</t>
  </si>
  <si>
    <t>RESET</t>
  </si>
  <si>
    <t>{Indicar ESPERAR}{PA}/cH24..H28~G24~/rdG24..G28~{Calculo}{Indicar}{PA}{Volver}</t>
  </si>
  <si>
    <t xml:space="preserve">  Podremos ver de qué manera un cambio en n, o en la tasa de ahorro,</t>
  </si>
  <si>
    <t>afectarán al estado estacionario, y observaremos la senda del ajuste.</t>
  </si>
  <si>
    <t>MODE</t>
  </si>
  <si>
    <t>Demo</t>
  </si>
  <si>
    <t>Interactivo</t>
  </si>
  <si>
    <t>Abierto</t>
  </si>
  <si>
    <t>Terminar</t>
  </si>
  <si>
    <t>Ver una demostración del modelo</t>
  </si>
  <si>
    <t>Usar interactivamente el modelo</t>
  </si>
  <si>
    <t>Tomar el control de la hoja de trabajo: Use Alt-A para reiniciar</t>
  </si>
  <si>
    <t>Dejar este modelo</t>
  </si>
  <si>
    <t>{DCHA}{Indicar ESPERAR}{PA}{RESET}</t>
  </si>
  <si>
    <t>{DCHA}{PA}{RESET}</t>
  </si>
  <si>
    <t>/hgbn{DCHA 2}</t>
  </si>
  <si>
    <t>/frAuto123~</t>
  </si>
  <si>
    <t>{Indicar}{IR}A21~{DCHA 3}</t>
  </si>
  <si>
    <t>{IR}A21~{WP}</t>
  </si>
  <si>
    <t>MBINTERACT</t>
  </si>
  <si>
    <t>{Bifurcar DEMO}</t>
  </si>
  <si>
    <t>{MenuBifurcar INTERACT}</t>
  </si>
  <si>
    <t>DEMO</t>
  </si>
  <si>
    <t>{Dejar TEXT1;==&gt;La producción per capita (x) es función del capital por trabajador}</t>
  </si>
  <si>
    <t>{Dejar TEXT2;   (k). Una porción de este producto - 30% en este caso - se ahorra y}</t>
  </si>
  <si>
    <t>Cambiar el valor de:</t>
  </si>
  <si>
    <t xml:space="preserve">         *** EPERE MIENTRAS EL MODELO SE RESTAURA ***</t>
  </si>
  <si>
    <t>Teclee &lt;ENTER&gt; para seguir...</t>
  </si>
  <si>
    <t xml:space="preserve">         *** ESPERE MIENTRAS EL MODELO SE RESUELVE ***</t>
  </si>
  <si>
    <t>{Dejar TEXT3;   usa en crear más capital por trabajador.  Pulse &lt;ENTER&gt; para ver el}</t>
  </si>
  <si>
    <t>Ecuaciones</t>
  </si>
  <si>
    <t>\C</t>
  </si>
  <si>
    <t xml:space="preserve">        Juego de Parámetros</t>
  </si>
  <si>
    <t>{Dejar TEXT4;   gráfico de las funciones de producción agregada y de ahorro}</t>
  </si>
  <si>
    <t>corriente</t>
  </si>
  <si>
    <t>base</t>
  </si>
  <si>
    <t>{Dejar TEXT5;   [s*f(k)].}{WP}{LeerTecla ANS}/gnuPFN~s</t>
  </si>
  <si>
    <t>Cap A</t>
  </si>
  <si>
    <t>{Dejar TEXT1;==&gt;  Prevalece un estado estacionario cuando el ahorro por trabajador}</t>
  </si>
  <si>
    <t>a</t>
  </si>
  <si>
    <t>{Dejar TEXT2;   (s*x) es suficiente para mantener constante el capital por trabajador}</t>
  </si>
  <si>
    <t>d</t>
  </si>
  <si>
    <t>{Dejar TEXT3;   (k), como se ve en el gráfico.  Pulse &lt;ENTER&gt;.}{Vaciar TEXT4}{Vaciar TEXT5}</t>
  </si>
  <si>
    <t>n</t>
  </si>
  <si>
    <t>{WP}{LeerTecla ANS}/gnuSSTATE~s{Dejar s;0,35}{Calculo}</t>
  </si>
  <si>
    <t>s</t>
  </si>
  <si>
    <t>{Dejar TEXT1;==&gt;Un aumento en la tasa de ahorro (s) de 0,3 a 0,35 aumenta la produc-}</t>
  </si>
  <si>
    <t>{Dejar TEXT2;   ción y el capital por trabajador del estado estacionario, como se ve}</t>
  </si>
  <si>
    <t>Solución:</t>
  </si>
  <si>
    <t xml:space="preserve">  k</t>
  </si>
  <si>
    <t xml:space="preserve">    x</t>
  </si>
  <si>
    <t xml:space="preserve">   s*x</t>
  </si>
  <si>
    <t>d = tasa de depreciación</t>
  </si>
  <si>
    <t>{Dejar TEXT3;   en la solución. Pulse &lt;ENTER&gt; para ver el gráfico.}</t>
  </si>
  <si>
    <t>{WP}{LeerTecla ANS}/gnuSSTATE~s</t>
  </si>
  <si>
    <t xml:space="preserve"> base:</t>
  </si>
  <si>
    <t>s = tasa de ahorro</t>
  </si>
  <si>
    <t>{Dejar TEXT1;==&gt;La transición al nuevo estado estacionario aparece en los dos gráfi-}</t>
  </si>
  <si>
    <t>{Dejar TEXT2;  cos siguientes. El primero muestra las sendas del producto y el capi-}</t>
  </si>
  <si>
    <t>{Dejar TEXT3;  tal por trabajador (x) y (k), del viejo al nuevo estado estacionario.}</t>
  </si>
  <si>
    <t>{Dejar TEXT4;  El segundo, muestra el crecimiento del producto con aumentos y descen-}</t>
  </si>
  <si>
    <t>{Dejar TEXT5;  sos agudos, respecto la tasa de crecimiento de la población (n).}</t>
  </si>
  <si>
    <t>{WP}{LeerTecla ANS}/gnuPATH~nuGROWTH~s</t>
  </si>
  <si>
    <t>{Dejar TEXT1;==&gt;Un incremento en la tasa de crecimiento de la población opera en}</t>
  </si>
  <si>
    <t>BASE</t>
  </si>
  <si>
    <t>CURRENT</t>
  </si>
  <si>
    <t>t</t>
  </si>
  <si>
    <t>x</t>
  </si>
  <si>
    <t>{Dejar TEXT2;   la otra dirección. Decrecen el producto y el capital por trabajador.}</t>
  </si>
  <si>
    <t>k-scale</t>
  </si>
  <si>
    <t>{Dejar TEXT3;   Teclee &lt;ENTER&gt; para cada gráfico.}{Vaciar TEXT4}{Vaciar TEXT5}{Dejar s;0,3}{Dejar n;0,06}{Calculo}</t>
  </si>
  <si>
    <t>=</t>
  </si>
  <si>
    <t>{WP}{LeerTecla ANS}/gnuSSTATE~nuPATH~nuGROWTH~s{Dejar n;0,03}{Dejar a;0,5}{Calculo}</t>
  </si>
  <si>
    <t>{Dejar TEXT1;==&gt;Un incremento de la productividad puede ser representado como un}</t>
  </si>
  <si>
    <t>{Dejar TEXT2;   aumento de a de 0,45 a 0,50. El producto y el capital por trabajador}</t>
  </si>
  <si>
    <t>{Dejar TEXT3;   aumentan, como se ve en la solución y en los gráficos siguientes.}{Dejar TEXT4;   Pulse &lt;ENTER&gt; para cada gráfico.}</t>
  </si>
  <si>
    <t>{WP}{LeerTecla ANS}/gnuSSTATE~nuPATH~nuGROWTH~s{Dejar a;0,45}{Calculo}</t>
  </si>
  <si>
    <t>{Vaciar TEXT1}{Vaciar TEXT2}{Vaciar TEXT3}{Vaciar TEXT4}{Bifurcar \0}</t>
  </si>
  <si>
    <t>INTERACT</t>
  </si>
  <si>
    <t>Alterar</t>
  </si>
  <si>
    <t>Gráficos</t>
  </si>
  <si>
    <t>Base</t>
  </si>
  <si>
    <t>Ejercicios</t>
  </si>
  <si>
    <t>Volver</t>
  </si>
  <si>
    <t>Cambiar parámetros o variables</t>
  </si>
  <si>
    <t>Ver los gráficos del diagrama IS/LM y de la función AD</t>
  </si>
  <si>
    <t>Restaurar todos los juegos de parámetros</t>
  </si>
  <si>
    <t>Preguntas para el aprendizaje directo</t>
  </si>
  <si>
    <t>Volver a la pantalla anterior</t>
  </si>
  <si>
    <t>MBPARAM,MBVIEW,MBEXERCISE</t>
  </si>
  <si>
    <t>{IR}B21~{PA}{MenuBifurcar PARAM}</t>
  </si>
  <si>
    <t>{MenuBifurcar VIEW}</t>
  </si>
  <si>
    <t>{DCHA 2}{PA}{RESET}</t>
  </si>
  <si>
    <t>{IR}A129~{WP}</t>
  </si>
  <si>
    <t>{IZDA}{PA}{Bifurcar MBINTERACT}</t>
  </si>
  <si>
    <t>{Bifurcar MBINTERACT}</t>
  </si>
  <si>
    <t>{IZDA 2}{WP}</t>
  </si>
  <si>
    <t>{MenuBifurcar EXERCISE}</t>
  </si>
  <si>
    <t>PARAM</t>
  </si>
  <si>
    <t>Cambiar el parámetro de escala, Capital A</t>
  </si>
  <si>
    <t>Cambiar la elasticidad del producto</t>
  </si>
  <si>
    <t>Entre la tasa de depreciación (en decimales)</t>
  </si>
  <si>
    <t>Entre la tasa de crecimiento de la población (en decimales)</t>
  </si>
  <si>
    <t>Entre la tasa de ahorro (en decimales)</t>
  </si>
  <si>
    <t>Volver al menú anterior</t>
  </si>
  <si>
    <t>{Bifurcar AFDO}</t>
  </si>
  <si>
    <t>{Bifurcar aDo}</t>
  </si>
  <si>
    <t>{Bifurcar dDO}</t>
  </si>
  <si>
    <t>{Bifurcar nDO}</t>
  </si>
  <si>
    <t>{Bifurcar sDO}</t>
  </si>
  <si>
    <t>WRONG</t>
  </si>
  <si>
    <t>{Bip 1}{Bip 4}{Dejar TEXT1;==&gt;El número que ha entrado está}</t>
  </si>
  <si>
    <t>{Dejar TEXT2;   fuera de un rango razonable para}</t>
  </si>
  <si>
    <t>{Volver}</t>
  </si>
  <si>
    <t>AFDO</t>
  </si>
  <si>
    <t>{DesactMenu}{DesactVent}{LeerNumero "Entre un VALOR para Cap A (6 &lt; Cap A &lt; 14): ";AF}</t>
  </si>
  <si>
    <t>{SI AF&gt;=AFTOLER1#Y#AF&lt;=AFTOLER2}{Bifurcar CLEAR1}</t>
  </si>
  <si>
    <t>{WRONG}</t>
  </si>
  <si>
    <t>{Dejar TEXT3;   el valor de A.}{WP}</t>
  </si>
  <si>
    <t>aDO</t>
  </si>
  <si>
    <t>{DesactMenu}{DesactVent}{LeerNumero "Entre un VALOR para a (0,16 &lt; a &lt; 0,65): ";a}</t>
  </si>
  <si>
    <t>{SI a&gt;=aTOLER1#Y#a&lt;=aTOLER2}{Bifurcar CLEAR1}</t>
  </si>
  <si>
    <t>{Dejar TEXT3;   el valor de a.}{WP}</t>
  </si>
  <si>
    <t>DATA LABELS:</t>
  </si>
  <si>
    <t>{Bifurcar aDO}</t>
  </si>
  <si>
    <t>dDO</t>
  </si>
  <si>
    <t>{DesactMenu}{DesactVent}{LeerNumero "Entre un VALOR para d (0,1 &lt; d &lt; 0,3): ";d}</t>
  </si>
  <si>
    <t>{SI d&gt;=dTOLER1#Y#d&lt;=dTOLER2}{Bifurcar CLEAR1}</t>
  </si>
  <si>
    <t xml:space="preserve">    (d0+n0)*k</t>
  </si>
  <si>
    <t xml:space="preserve">  n</t>
  </si>
  <si>
    <t>s0*x0</t>
  </si>
  <si>
    <t>{Dejar TEXT3;   el valor de d.}{WP}</t>
  </si>
  <si>
    <t xml:space="preserve">   s1*x1</t>
  </si>
  <si>
    <t xml:space="preserve"> Producto</t>
  </si>
  <si>
    <t>nDO</t>
  </si>
  <si>
    <t>{DesactMenu}{DesactVent}{LeerNumero "Entre un VALOR para n (0,00 &lt; n &lt; 0,07): ";n}</t>
  </si>
  <si>
    <t>{SI n&gt;=nTOLER1#Y#n&lt;=nTOLER2}{Bifurcar CLEAR1}</t>
  </si>
  <si>
    <t xml:space="preserve"> x0</t>
  </si>
  <si>
    <t xml:space="preserve">  x</t>
  </si>
  <si>
    <t>{Dejar TEXT3;   el valor de n.}{WP}</t>
  </si>
  <si>
    <t xml:space="preserve"> x1</t>
  </si>
  <si>
    <t>sDO</t>
  </si>
  <si>
    <t>{DesactMenu}{DesactVent}{LeerNumero "Entre un VALOR para s (0,1 &lt; s &lt; 0,5): ";s}</t>
  </si>
  <si>
    <t>{SI s&gt;=sTOLER1#Y#s&lt;=sTOLER2}{Bifurcar CLEAR1}</t>
  </si>
  <si>
    <t>s*x</t>
  </si>
  <si>
    <t>{Dejar TEXT3;   el valor de s.}{WP}</t>
  </si>
  <si>
    <t>CLEAR1</t>
  </si>
  <si>
    <t>{Vaciar TEXT1}{Vaciar TEXT2}{Vaciar TEXT3}</t>
  </si>
  <si>
    <t xml:space="preserve"> </t>
  </si>
  <si>
    <t>{IZDA}{WP}</t>
  </si>
  <si>
    <t>...Elija un encabezamiento del menú......</t>
  </si>
  <si>
    <t xml:space="preserve">(d1+n1)*k   </t>
  </si>
  <si>
    <t>{PA}{MenuBifurcar DONE1}</t>
  </si>
  <si>
    <t>{Calculo}{WP}</t>
  </si>
  <si>
    <t>DONE1</t>
  </si>
  <si>
    <t>Bastante</t>
  </si>
  <si>
    <t>Más</t>
  </si>
  <si>
    <t>{Bifurcar MBVIEW}</t>
  </si>
  <si>
    <t>EXERCISE</t>
  </si>
  <si>
    <t>Imprimir</t>
  </si>
  <si>
    <t>Rangos Parámetros:</t>
  </si>
  <si>
    <t>Desde:</t>
  </si>
  <si>
    <t>Hasta:</t>
  </si>
  <si>
    <t>Imprimir una copia de estas preguntas</t>
  </si>
  <si>
    <t>{CasoError MBEXERCISE}/iietrA129..H146~ips</t>
  </si>
  <si>
    <t>{Bifurcar MBEXERCISE}</t>
  </si>
  <si>
    <t>\T</t>
  </si>
  <si>
    <t>{IR}A111~{WP}</t>
  </si>
  <si>
    <t>{MenuBifurcar TOLER}</t>
  </si>
  <si>
    <t>{IR}A21~</t>
  </si>
  <si>
    <t>Teclee &lt;ENTER&gt; para volver...</t>
  </si>
  <si>
    <t xml:space="preserve">   ***   Preguntas/Ejercicios   ***</t>
  </si>
  <si>
    <t xml:space="preserve">    En este grupo de ejercicios, aumente el crecimiento de la población</t>
  </si>
  <si>
    <t>(n) al 6% anual.</t>
  </si>
  <si>
    <t xml:space="preserve"> 1) Estudie el efecto en el equilibrio del estado estacionario de ese 6% </t>
  </si>
  <si>
    <t xml:space="preserve">    de la tasa de crecimiento de la población.  ¿Qué les pasa a la pro-</t>
  </si>
  <si>
    <t xml:space="preserve">    ducción per capita (x), al stock de capital per capita (k) y al </t>
  </si>
  <si>
    <t xml:space="preserve">    nivel de ahorro per capita (s*x)?</t>
  </si>
  <si>
    <t xml:space="preserve"> 2) Fíjese en los gráficos de la tasa de crecimiento y las sendas de</t>
  </si>
  <si>
    <t xml:space="preserve">    ajuste en el tiempo.  ¿Por qué tienen esa forma?  Explique lo que </t>
  </si>
  <si>
    <t xml:space="preserve">    sucede durante el ajuste al nuevo estado estacionario.</t>
  </si>
  <si>
    <t xml:space="preserve"> 3) ¿En cuánto debería crecer la tasa de ahorro (S) para compensar la</t>
  </si>
  <si>
    <t xml:space="preserve">    caída de la producción per capita? ¿Cómo afectará una renta así a k</t>
  </si>
  <si>
    <t xml:space="preserve">    y al NIVEL de ahorro (s*x)?</t>
  </si>
  <si>
    <t xml:space="preserve"> 4) Compare la nueva senda de ajuste a su contestación a 2).</t>
  </si>
  <si>
    <t>Mtro. Luis Eduardo Ruiz Rojas</t>
  </si>
  <si>
    <t>En ese punto la producción (Y) crece tan rápidamente como la pobla-</t>
  </si>
  <si>
    <t>Función Prodn.Per capita   x = A*f(k) = A*k^a</t>
  </si>
  <si>
    <t>Función Producción         Y = A*F(K,N)</t>
  </si>
  <si>
    <t>Inversión Neta             I = s*Y - d*K</t>
  </si>
  <si>
    <t>Estado estacionario      s*Y = (n + d)*K</t>
  </si>
  <si>
    <t>Cambio en......          K/N = s*x - (n+d)*k</t>
  </si>
  <si>
    <t>x0=f(k0)</t>
  </si>
  <si>
    <t>x1=f(k1)</t>
  </si>
  <si>
    <t>(d0+n0)*k0</t>
  </si>
  <si>
    <t>(d1+n1)*k1</t>
  </si>
  <si>
    <t>s0*x0=s0*f(k0)</t>
  </si>
  <si>
    <t>s1*x1=s1*f(k1)</t>
  </si>
  <si>
    <t>Edo.Est. Per capita      s*x = (n + d)*k</t>
  </si>
  <si>
    <t>k</t>
  </si>
  <si>
    <t>growth</t>
  </si>
  <si>
    <t>pop</t>
  </si>
  <si>
    <t xml:space="preserve"> corriente:</t>
  </si>
  <si>
    <t>n = tasa crecimiento población</t>
  </si>
  <si>
    <t xml:space="preserve">   En este capítulo veremos los factores que determinan el crecimiento</t>
  </si>
  <si>
    <t>equilibrado llamada "estado estacionario", el cual se define por un nivel inal-</t>
  </si>
  <si>
    <t>CRECIMIENTO A LARGO PLAZO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</si>
</sst>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0.0_)"/>
    <numFmt numFmtId="174" formatCode="0.00_)"/>
    <numFmt numFmtId="175" formatCode="0_)"/>
  </numFmts>
  <fonts count="43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8"/>
      <color indexed="12"/>
      <name val="Courier"/>
      <family val="3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Courier"/>
      <family val="3"/>
    </font>
    <font>
      <sz val="9.6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ourier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8">
    <xf numFmtId="0" fontId="0" fillId="0" borderId="0" xfId="0" applyAlignment="1">
      <alignment/>
    </xf>
    <xf numFmtId="173" fontId="2" fillId="33" borderId="0" xfId="0" applyNumberFormat="1" applyFont="1" applyFill="1" applyAlignment="1" applyProtection="1">
      <alignment horizontal="center"/>
      <protection/>
    </xf>
    <xf numFmtId="173" fontId="2" fillId="34" borderId="0" xfId="0" applyNumberFormat="1" applyFont="1" applyFill="1" applyAlignment="1" applyProtection="1">
      <alignment horizontal="center"/>
      <protection/>
    </xf>
    <xf numFmtId="173" fontId="2" fillId="35" borderId="0" xfId="0" applyNumberFormat="1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72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/>
      <protection locked="0"/>
    </xf>
    <xf numFmtId="0" fontId="3" fillId="36" borderId="0" xfId="0" applyFont="1" applyFill="1" applyAlignment="1" applyProtection="1">
      <alignment horizontal="left"/>
      <protection locked="0"/>
    </xf>
    <xf numFmtId="0" fontId="2" fillId="36" borderId="0" xfId="0" applyFont="1" applyFill="1" applyAlignment="1">
      <alignment/>
    </xf>
    <xf numFmtId="0" fontId="2" fillId="36" borderId="0" xfId="0" applyFont="1" applyFill="1" applyAlignment="1" applyProtection="1">
      <alignment horizontal="right"/>
      <protection/>
    </xf>
    <xf numFmtId="174" fontId="2" fillId="36" borderId="0" xfId="0" applyNumberFormat="1" applyFont="1" applyFill="1" applyAlignment="1" applyProtection="1">
      <alignment horizontal="center"/>
      <protection/>
    </xf>
    <xf numFmtId="174" fontId="3" fillId="36" borderId="0" xfId="0" applyNumberFormat="1" applyFont="1" applyFill="1" applyAlignment="1" applyProtection="1">
      <alignment/>
      <protection locked="0"/>
    </xf>
    <xf numFmtId="174" fontId="2" fillId="36" borderId="0" xfId="0" applyNumberFormat="1" applyFont="1" applyFill="1" applyAlignment="1" applyProtection="1">
      <alignment/>
      <protection/>
    </xf>
    <xf numFmtId="0" fontId="2" fillId="36" borderId="0" xfId="0" applyFont="1" applyFill="1" applyAlignment="1" applyProtection="1">
      <alignment horizontal="center"/>
      <protection/>
    </xf>
    <xf numFmtId="173" fontId="3" fillId="0" borderId="0" xfId="0" applyNumberFormat="1" applyFont="1" applyAlignment="1" applyProtection="1">
      <alignment horizontal="left"/>
      <protection locked="0"/>
    </xf>
    <xf numFmtId="173" fontId="3" fillId="33" borderId="0" xfId="0" applyNumberFormat="1" applyFont="1" applyFill="1" applyAlignment="1" applyProtection="1">
      <alignment/>
      <protection locked="0"/>
    </xf>
    <xf numFmtId="173" fontId="3" fillId="34" borderId="0" xfId="0" applyNumberFormat="1" applyFont="1" applyFill="1" applyAlignment="1" applyProtection="1">
      <alignment/>
      <protection locked="0"/>
    </xf>
    <xf numFmtId="173" fontId="3" fillId="35" borderId="0" xfId="0" applyNumberFormat="1" applyFont="1" applyFill="1" applyAlignment="1" applyProtection="1">
      <alignment/>
      <protection locked="0"/>
    </xf>
    <xf numFmtId="173" fontId="2" fillId="33" borderId="0" xfId="0" applyNumberFormat="1" applyFont="1" applyFill="1" applyAlignment="1" applyProtection="1">
      <alignment/>
      <protection/>
    </xf>
    <xf numFmtId="173" fontId="2" fillId="34" borderId="0" xfId="0" applyNumberFormat="1" applyFont="1" applyFill="1" applyAlignment="1" applyProtection="1">
      <alignment/>
      <protection/>
    </xf>
    <xf numFmtId="173" fontId="2" fillId="35" borderId="0" xfId="0" applyNumberFormat="1" applyFont="1" applyFill="1" applyAlignment="1" applyProtection="1">
      <alignment/>
      <protection/>
    </xf>
    <xf numFmtId="173" fontId="3" fillId="0" borderId="0" xfId="0" applyNumberFormat="1" applyFont="1" applyAlignment="1" applyProtection="1">
      <alignment/>
      <protection locked="0"/>
    </xf>
    <xf numFmtId="174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/>
      <protection/>
    </xf>
    <xf numFmtId="0" fontId="2" fillId="37" borderId="0" xfId="0" applyFont="1" applyFill="1" applyAlignment="1" applyProtection="1">
      <alignment horizontal="center"/>
      <protection/>
    </xf>
    <xf numFmtId="0" fontId="2" fillId="36" borderId="0" xfId="0" applyFont="1" applyFill="1" applyAlignment="1" applyProtection="1">
      <alignment horizontal="fill"/>
      <protection/>
    </xf>
    <xf numFmtId="0" fontId="2" fillId="37" borderId="0" xfId="0" applyFont="1" applyFill="1" applyAlignment="1" applyProtection="1">
      <alignment horizontal="fill"/>
      <protection/>
    </xf>
    <xf numFmtId="0" fontId="2" fillId="0" borderId="0" xfId="0" applyFont="1" applyAlignment="1" applyProtection="1">
      <alignment/>
      <protection/>
    </xf>
    <xf numFmtId="173" fontId="2" fillId="36" borderId="0" xfId="0" applyNumberFormat="1" applyFont="1" applyFill="1" applyAlignment="1" applyProtection="1">
      <alignment/>
      <protection/>
    </xf>
    <xf numFmtId="173" fontId="2" fillId="37" borderId="0" xfId="0" applyNumberFormat="1" applyFont="1" applyFill="1" applyAlignment="1" applyProtection="1">
      <alignment/>
      <protection/>
    </xf>
    <xf numFmtId="0" fontId="3" fillId="36" borderId="0" xfId="0" applyFont="1" applyFill="1" applyAlignment="1" applyProtection="1">
      <alignment/>
      <protection/>
    </xf>
    <xf numFmtId="172" fontId="2" fillId="36" borderId="0" xfId="0" applyNumberFormat="1" applyFont="1" applyFill="1" applyAlignment="1" applyProtection="1">
      <alignment/>
      <protection/>
    </xf>
    <xf numFmtId="174" fontId="3" fillId="0" borderId="0" xfId="0" applyNumberFormat="1" applyFont="1" applyAlignment="1" applyProtection="1">
      <alignment/>
      <protection locked="0"/>
    </xf>
    <xf numFmtId="0" fontId="3" fillId="38" borderId="0" xfId="0" applyFont="1" applyFill="1" applyAlignment="1" applyProtection="1">
      <alignment horizontal="left"/>
      <protection locked="0"/>
    </xf>
    <xf numFmtId="0" fontId="2" fillId="38" borderId="0" xfId="0" applyFont="1" applyFill="1" applyAlignment="1">
      <alignment/>
    </xf>
    <xf numFmtId="172" fontId="2" fillId="38" borderId="0" xfId="0" applyNumberFormat="1" applyFont="1" applyFill="1" applyAlignment="1" applyProtection="1">
      <alignment horizontal="left"/>
      <protection/>
    </xf>
    <xf numFmtId="0" fontId="2" fillId="38" borderId="0" xfId="0" applyFont="1" applyFill="1" applyAlignment="1" applyProtection="1">
      <alignment horizontal="left"/>
      <protection/>
    </xf>
    <xf numFmtId="172" fontId="2" fillId="38" borderId="0" xfId="0" applyNumberFormat="1" applyFont="1" applyFill="1" applyAlignment="1" applyProtection="1">
      <alignment/>
      <protection/>
    </xf>
    <xf numFmtId="0" fontId="2" fillId="6" borderId="0" xfId="0" applyFont="1" applyFill="1" applyAlignment="1" applyProtection="1">
      <alignment horizontal="left"/>
      <protection/>
    </xf>
    <xf numFmtId="175" fontId="3" fillId="6" borderId="0" xfId="0" applyNumberFormat="1" applyFont="1" applyFill="1" applyAlignment="1" applyProtection="1">
      <alignment/>
      <protection locked="0"/>
    </xf>
    <xf numFmtId="175" fontId="2" fillId="6" borderId="0" xfId="0" applyNumberFormat="1" applyFont="1" applyFill="1" applyAlignment="1" applyProtection="1">
      <alignment/>
      <protection/>
    </xf>
    <xf numFmtId="0" fontId="2" fillId="6" borderId="0" xfId="0" applyFont="1" applyFill="1" applyAlignment="1">
      <alignment/>
    </xf>
    <xf numFmtId="49" fontId="2" fillId="36" borderId="0" xfId="0" applyNumberFormat="1" applyFont="1" applyFill="1" applyAlignment="1" applyProtection="1">
      <alignment horizontal="center"/>
      <protection/>
    </xf>
    <xf numFmtId="49" fontId="2" fillId="37" borderId="0" xfId="0" applyNumberFormat="1" applyFont="1" applyFill="1" applyAlignment="1" applyProtection="1">
      <alignment horizontal="center"/>
      <protection/>
    </xf>
    <xf numFmtId="0" fontId="2" fillId="19" borderId="0" xfId="0" applyFont="1" applyFill="1" applyAlignment="1" applyProtection="1">
      <alignment horizontal="center"/>
      <protection/>
    </xf>
    <xf numFmtId="0" fontId="2" fillId="19" borderId="0" xfId="0" applyFont="1" applyFill="1" applyAlignment="1" applyProtection="1">
      <alignment horizontal="right"/>
      <protection/>
    </xf>
    <xf numFmtId="0" fontId="2" fillId="19" borderId="0" xfId="0" applyFont="1" applyFill="1" applyAlignment="1" applyProtection="1">
      <alignment horizontal="fill"/>
      <protection/>
    </xf>
    <xf numFmtId="174" fontId="0" fillId="19" borderId="0" xfId="0" applyNumberFormat="1" applyFill="1" applyAlignment="1" applyProtection="1">
      <alignment/>
      <protection/>
    </xf>
    <xf numFmtId="0" fontId="0" fillId="19" borderId="0" xfId="0" applyFill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0" borderId="0" xfId="0" applyFont="1" applyAlignment="1">
      <alignment/>
    </xf>
    <xf numFmtId="173" fontId="42" fillId="0" borderId="0" xfId="0" applyNumberFormat="1" applyFont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      Crecimiento Estado Estacionario</a:t>
            </a:r>
          </a:p>
        </c:rich>
      </c:tx>
      <c:layout>
        <c:manualLayout>
          <c:xMode val="factor"/>
          <c:yMode val="factor"/>
          <c:x val="-0.0022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85"/>
          <c:w val="0.959"/>
          <c:h val="0.83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CHAP19!$B$40</c:f>
              <c:strCache>
                <c:ptCount val="1"/>
                <c:pt idx="0">
                  <c:v>x0=f(k0)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CHAP19!$A$76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CHAP19!$A$77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CHAP19!$A$78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CHAP19!$A$79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CHAP19!$A$80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CHAP19!$A$81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CHAP19!$A$82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CHAP19!$A$83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CHAP19!$A$84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CHAP19!$A$85</c:f>
                  <c:strCache>
                    <c:ptCount val="1"/>
                    <c:pt idx="0">
                      <c:v> x0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CHAP19!$A$42:$A$72</c:f>
              <c:numCache>
                <c:ptCount val="3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</c:numCache>
            </c:numRef>
          </c:xVal>
          <c:yVal>
            <c:numRef>
              <c:f>CHAP19!$B$42:$B$72</c:f>
              <c:numCache>
                <c:ptCount val="31"/>
                <c:pt idx="0">
                  <c:v>0</c:v>
                </c:pt>
                <c:pt idx="1">
                  <c:v>28.18382931264454</c:v>
                </c:pt>
                <c:pt idx="2">
                  <c:v>38.500245430567006</c:v>
                </c:pt>
                <c:pt idx="3">
                  <c:v>46.20665866923075</c:v>
                </c:pt>
                <c:pt idx="4">
                  <c:v>52.592885153078996</c:v>
                </c:pt>
                <c:pt idx="5">
                  <c:v>58.148230317277985</c:v>
                </c:pt>
                <c:pt idx="6">
                  <c:v>63.12015587227867</c:v>
                </c:pt>
                <c:pt idx="7">
                  <c:v>67.6540995315175</c:v>
                </c:pt>
                <c:pt idx="8">
                  <c:v>71.84399833796645</c:v>
                </c:pt>
                <c:pt idx="9">
                  <c:v>75.75462091011579</c:v>
                </c:pt>
                <c:pt idx="10">
                  <c:v>79.43282347242817</c:v>
                </c:pt>
                <c:pt idx="11">
                  <c:v>82.91377874853394</c:v>
                </c:pt>
                <c:pt idx="12">
                  <c:v>86.22467393414502</c:v>
                </c:pt>
                <c:pt idx="13">
                  <c:v>89.38703020954466</c:v>
                </c:pt>
                <c:pt idx="14">
                  <c:v>92.41822349452158</c:v>
                </c:pt>
                <c:pt idx="15">
                  <c:v>95.33251854051085</c:v>
                </c:pt>
                <c:pt idx="16">
                  <c:v>98.14179393585805</c:v>
                </c:pt>
                <c:pt idx="17">
                  <c:v>100.85606381541322</c:v>
                </c:pt>
                <c:pt idx="18">
                  <c:v>103.48386179838649</c:v>
                </c:pt>
                <c:pt idx="19">
                  <c:v>106.0325291137657</c:v>
                </c:pt>
                <c:pt idx="20">
                  <c:v>108.50843457100231</c:v>
                </c:pt>
                <c:pt idx="21">
                  <c:v>110.91714507455153</c:v>
                </c:pt>
                <c:pt idx="22">
                  <c:v>113.26355961012446</c:v>
                </c:pt>
                <c:pt idx="23">
                  <c:v>115.55201582073803</c:v>
                </c:pt>
                <c:pt idx="24">
                  <c:v>117.7863757195635</c:v>
                </c:pt>
                <c:pt idx="25">
                  <c:v>119.97009531682907</c:v>
                </c:pt>
                <c:pt idx="26">
                  <c:v>122.1062816979593</c:v>
                </c:pt>
                <c:pt idx="27">
                  <c:v>124.19774020701536</c:v>
                </c:pt>
                <c:pt idx="28">
                  <c:v>126.24701375124138</c:v>
                </c:pt>
                <c:pt idx="29">
                  <c:v>128.2564157749453</c:v>
                </c:pt>
                <c:pt idx="30">
                  <c:v>130.2280581041226</c:v>
                </c:pt>
              </c:numCache>
            </c:numRef>
          </c:yVal>
          <c:smooth val="0"/>
        </c:ser>
        <c:ser>
          <c:idx val="1"/>
          <c:order val="1"/>
          <c:tx>
            <c:v>x1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CHAP19!$B$76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CHAP19!$B$77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CHAP19!$B$78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CHAP19!$B$79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CHAP19!$B$80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CHAP19!$B$81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CHAP19!$B$82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CHAP19!$B$83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CHAP19!$B$84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CHAP19!$B$85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CHAP19!$B$86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CHAP19!$B$87</c:f>
                  <c:strCache>
                    <c:ptCount val="1"/>
                    <c:pt idx="0">
                      <c:v> x1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CHAP19!$A$42:$A$72</c:f>
              <c:numCache>
                <c:ptCount val="3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</c:numCache>
            </c:numRef>
          </c:xVal>
          <c:yVal>
            <c:numRef>
              <c:f>CHAP19!$C$42:$C$72</c:f>
              <c:numCache>
                <c:ptCount val="31"/>
                <c:pt idx="0">
                  <c:v>0</c:v>
                </c:pt>
                <c:pt idx="1">
                  <c:v>28.18382931264454</c:v>
                </c:pt>
                <c:pt idx="2">
                  <c:v>38.500245430567006</c:v>
                </c:pt>
                <c:pt idx="3">
                  <c:v>46.20665866923075</c:v>
                </c:pt>
                <c:pt idx="4">
                  <c:v>52.592885153078996</c:v>
                </c:pt>
                <c:pt idx="5">
                  <c:v>58.148230317277985</c:v>
                </c:pt>
                <c:pt idx="6">
                  <c:v>63.12015587227867</c:v>
                </c:pt>
                <c:pt idx="7">
                  <c:v>67.6540995315175</c:v>
                </c:pt>
                <c:pt idx="8">
                  <c:v>71.84399833796645</c:v>
                </c:pt>
                <c:pt idx="9">
                  <c:v>75.75462091011579</c:v>
                </c:pt>
                <c:pt idx="10">
                  <c:v>79.43282347242817</c:v>
                </c:pt>
                <c:pt idx="11">
                  <c:v>82.91377874853394</c:v>
                </c:pt>
                <c:pt idx="12">
                  <c:v>86.22467393414502</c:v>
                </c:pt>
                <c:pt idx="13">
                  <c:v>89.38703020954466</c:v>
                </c:pt>
                <c:pt idx="14">
                  <c:v>92.41822349452158</c:v>
                </c:pt>
                <c:pt idx="15">
                  <c:v>95.33251854051085</c:v>
                </c:pt>
                <c:pt idx="16">
                  <c:v>98.14179393585805</c:v>
                </c:pt>
                <c:pt idx="17">
                  <c:v>100.85606381541322</c:v>
                </c:pt>
                <c:pt idx="18">
                  <c:v>103.48386179838649</c:v>
                </c:pt>
                <c:pt idx="19">
                  <c:v>106.0325291137657</c:v>
                </c:pt>
                <c:pt idx="20">
                  <c:v>108.50843457100231</c:v>
                </c:pt>
                <c:pt idx="21">
                  <c:v>110.91714507455153</c:v>
                </c:pt>
                <c:pt idx="22">
                  <c:v>113.26355961012446</c:v>
                </c:pt>
                <c:pt idx="23">
                  <c:v>115.55201582073803</c:v>
                </c:pt>
                <c:pt idx="24">
                  <c:v>117.7863757195635</c:v>
                </c:pt>
                <c:pt idx="25">
                  <c:v>119.97009531682907</c:v>
                </c:pt>
                <c:pt idx="26">
                  <c:v>122.1062816979593</c:v>
                </c:pt>
                <c:pt idx="27">
                  <c:v>124.19774020701536</c:v>
                </c:pt>
                <c:pt idx="28">
                  <c:v>126.24701375124138</c:v>
                </c:pt>
                <c:pt idx="29">
                  <c:v>128.2564157749453</c:v>
                </c:pt>
                <c:pt idx="30">
                  <c:v>130.2280581041226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CHAP19!$D$40</c:f>
              <c:strCache>
                <c:ptCount val="1"/>
                <c:pt idx="0">
                  <c:v>s0*x0=s0*f(k0)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CHAP19!$C$76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CHAP19!$C$77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CHAP19!$C$78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CHAP19!$C$79</c:f>
                  <c:strCache>
                    <c:ptCount val="1"/>
                    <c:pt idx="0">
                      <c:v>s0*x0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CHAP19!$A$42:$A$72</c:f>
              <c:numCache>
                <c:ptCount val="3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</c:numCache>
            </c:numRef>
          </c:xVal>
          <c:yVal>
            <c:numRef>
              <c:f>CHAP19!$D$42:$D$72</c:f>
              <c:numCache>
                <c:ptCount val="31"/>
                <c:pt idx="0">
                  <c:v>0</c:v>
                </c:pt>
                <c:pt idx="1">
                  <c:v>8.455148793793361</c:v>
                </c:pt>
                <c:pt idx="2">
                  <c:v>11.550073629170102</c:v>
                </c:pt>
                <c:pt idx="3">
                  <c:v>13.861997600769223</c:v>
                </c:pt>
                <c:pt idx="4">
                  <c:v>15.777865545923698</c:v>
                </c:pt>
                <c:pt idx="5">
                  <c:v>17.444469095183393</c:v>
                </c:pt>
                <c:pt idx="6">
                  <c:v>18.936046761683603</c:v>
                </c:pt>
                <c:pt idx="7">
                  <c:v>20.29622985945525</c:v>
                </c:pt>
                <c:pt idx="8">
                  <c:v>21.553199501389937</c:v>
                </c:pt>
                <c:pt idx="9">
                  <c:v>22.726386273034738</c:v>
                </c:pt>
                <c:pt idx="10">
                  <c:v>23.82984704172845</c:v>
                </c:pt>
                <c:pt idx="11">
                  <c:v>24.874133624560184</c:v>
                </c:pt>
                <c:pt idx="12">
                  <c:v>25.867402180243506</c:v>
                </c:pt>
                <c:pt idx="13">
                  <c:v>26.816109062863397</c:v>
                </c:pt>
                <c:pt idx="14">
                  <c:v>27.725467048356474</c:v>
                </c:pt>
                <c:pt idx="15">
                  <c:v>28.599755562153252</c:v>
                </c:pt>
                <c:pt idx="16">
                  <c:v>29.442538180757413</c:v>
                </c:pt>
                <c:pt idx="17">
                  <c:v>30.256819144623964</c:v>
                </c:pt>
                <c:pt idx="18">
                  <c:v>31.045158539515946</c:v>
                </c:pt>
                <c:pt idx="19">
                  <c:v>31.80975873412971</c:v>
                </c:pt>
                <c:pt idx="20">
                  <c:v>32.55253037130069</c:v>
                </c:pt>
                <c:pt idx="21">
                  <c:v>33.275143522365454</c:v>
                </c:pt>
                <c:pt idx="22">
                  <c:v>33.97906788303734</c:v>
                </c:pt>
                <c:pt idx="23">
                  <c:v>34.66560474622141</c:v>
                </c:pt>
                <c:pt idx="24">
                  <c:v>35.33591271586905</c:v>
                </c:pt>
                <c:pt idx="25">
                  <c:v>35.99102859504872</c:v>
                </c:pt>
                <c:pt idx="26">
                  <c:v>36.63188450938779</c:v>
                </c:pt>
                <c:pt idx="27">
                  <c:v>37.25932206210461</c:v>
                </c:pt>
                <c:pt idx="28">
                  <c:v>37.87410412537241</c:v>
                </c:pt>
                <c:pt idx="29">
                  <c:v>38.47692473248359</c:v>
                </c:pt>
                <c:pt idx="30">
                  <c:v>39.068417431236774</c:v>
                </c:pt>
              </c:numCache>
            </c:numRef>
          </c:yVal>
          <c:smooth val="0"/>
        </c:ser>
        <c:ser>
          <c:idx val="3"/>
          <c:order val="3"/>
          <c:tx>
            <c:v>s1*x1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CHAP19!$D$76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CHAP19!$D$77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CHAP19!$D$78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CHAP19!$D$79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CHAP19!$D$80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CHAP19!$D$81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CHAP19!$D$82</c:f>
                  <c:strCache>
                    <c:ptCount val="1"/>
                    <c:pt idx="0">
                      <c:v>   s1*x1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CHAP19!$A$42:$A$72</c:f>
              <c:numCache>
                <c:ptCount val="3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</c:numCache>
            </c:numRef>
          </c:xVal>
          <c:yVal>
            <c:numRef>
              <c:f>CHAP19!$E$42:$E$72</c:f>
              <c:numCache>
                <c:ptCount val="31"/>
                <c:pt idx="0">
                  <c:v>0</c:v>
                </c:pt>
                <c:pt idx="1">
                  <c:v>8.455148793793361</c:v>
                </c:pt>
                <c:pt idx="2">
                  <c:v>11.550073629170102</c:v>
                </c:pt>
                <c:pt idx="3">
                  <c:v>13.861997600769223</c:v>
                </c:pt>
                <c:pt idx="4">
                  <c:v>15.777865545923698</c:v>
                </c:pt>
                <c:pt idx="5">
                  <c:v>17.444469095183393</c:v>
                </c:pt>
                <c:pt idx="6">
                  <c:v>18.936046761683603</c:v>
                </c:pt>
                <c:pt idx="7">
                  <c:v>20.29622985945525</c:v>
                </c:pt>
                <c:pt idx="8">
                  <c:v>21.553199501389937</c:v>
                </c:pt>
                <c:pt idx="9">
                  <c:v>22.726386273034738</c:v>
                </c:pt>
                <c:pt idx="10">
                  <c:v>23.82984704172845</c:v>
                </c:pt>
                <c:pt idx="11">
                  <c:v>24.874133624560184</c:v>
                </c:pt>
                <c:pt idx="12">
                  <c:v>25.867402180243506</c:v>
                </c:pt>
                <c:pt idx="13">
                  <c:v>26.816109062863397</c:v>
                </c:pt>
                <c:pt idx="14">
                  <c:v>27.725467048356474</c:v>
                </c:pt>
                <c:pt idx="15">
                  <c:v>28.599755562153252</c:v>
                </c:pt>
                <c:pt idx="16">
                  <c:v>29.442538180757413</c:v>
                </c:pt>
                <c:pt idx="17">
                  <c:v>30.256819144623964</c:v>
                </c:pt>
                <c:pt idx="18">
                  <c:v>31.045158539515946</c:v>
                </c:pt>
                <c:pt idx="19">
                  <c:v>31.80975873412971</c:v>
                </c:pt>
                <c:pt idx="20">
                  <c:v>32.55253037130069</c:v>
                </c:pt>
                <c:pt idx="21">
                  <c:v>33.275143522365454</c:v>
                </c:pt>
                <c:pt idx="22">
                  <c:v>33.97906788303734</c:v>
                </c:pt>
                <c:pt idx="23">
                  <c:v>34.66560474622141</c:v>
                </c:pt>
                <c:pt idx="24">
                  <c:v>35.33591271586905</c:v>
                </c:pt>
                <c:pt idx="25">
                  <c:v>35.99102859504872</c:v>
                </c:pt>
                <c:pt idx="26">
                  <c:v>36.63188450938779</c:v>
                </c:pt>
                <c:pt idx="27">
                  <c:v>37.25932206210461</c:v>
                </c:pt>
                <c:pt idx="28">
                  <c:v>37.87410412537241</c:v>
                </c:pt>
                <c:pt idx="29">
                  <c:v>38.47692473248359</c:v>
                </c:pt>
                <c:pt idx="30">
                  <c:v>39.068417431236774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CHAP19!$F$40</c:f>
              <c:strCache>
                <c:ptCount val="1"/>
                <c:pt idx="0">
                  <c:v>(d0+n0)*k0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CHAP19!$E$76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CHAP19!$E$77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CHAP19!$E$78</c:f>
                  <c:strCache>
                    <c:ptCount val="1"/>
                    <c:pt idx="0">
                      <c:v>    (d0+n0)*k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CHAP19!$A$42:$A$72</c:f>
              <c:numCache>
                <c:ptCount val="3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</c:numCache>
            </c:numRef>
          </c:xVal>
          <c:yVal>
            <c:numRef>
              <c:f>CHAP19!$F$42:$F$72</c:f>
              <c:numCache>
                <c:ptCount val="31"/>
                <c:pt idx="0">
                  <c:v>0</c:v>
                </c:pt>
                <c:pt idx="1">
                  <c:v>2.3000000000000003</c:v>
                </c:pt>
                <c:pt idx="2">
                  <c:v>4.6000000000000005</c:v>
                </c:pt>
                <c:pt idx="3">
                  <c:v>6.9</c:v>
                </c:pt>
                <c:pt idx="4">
                  <c:v>9.200000000000001</c:v>
                </c:pt>
                <c:pt idx="5">
                  <c:v>11.5</c:v>
                </c:pt>
                <c:pt idx="6">
                  <c:v>13.8</c:v>
                </c:pt>
                <c:pt idx="7">
                  <c:v>16.1</c:v>
                </c:pt>
                <c:pt idx="8">
                  <c:v>18.400000000000002</c:v>
                </c:pt>
                <c:pt idx="9">
                  <c:v>20.7</c:v>
                </c:pt>
                <c:pt idx="10">
                  <c:v>23</c:v>
                </c:pt>
                <c:pt idx="11">
                  <c:v>25.3</c:v>
                </c:pt>
                <c:pt idx="12">
                  <c:v>27.6</c:v>
                </c:pt>
                <c:pt idx="13">
                  <c:v>29.900000000000002</c:v>
                </c:pt>
                <c:pt idx="14">
                  <c:v>32.2</c:v>
                </c:pt>
                <c:pt idx="15">
                  <c:v>34.5</c:v>
                </c:pt>
                <c:pt idx="16">
                  <c:v>36.800000000000004</c:v>
                </c:pt>
                <c:pt idx="17">
                  <c:v>39.1</c:v>
                </c:pt>
                <c:pt idx="18">
                  <c:v>41.4</c:v>
                </c:pt>
                <c:pt idx="19">
                  <c:v>43.7</c:v>
                </c:pt>
                <c:pt idx="20">
                  <c:v>46</c:v>
                </c:pt>
                <c:pt idx="21">
                  <c:v>48.300000000000004</c:v>
                </c:pt>
                <c:pt idx="22">
                  <c:v>50.6</c:v>
                </c:pt>
                <c:pt idx="23">
                  <c:v>52.900000000000006</c:v>
                </c:pt>
                <c:pt idx="24">
                  <c:v>55.2</c:v>
                </c:pt>
                <c:pt idx="25">
                  <c:v>57.5</c:v>
                </c:pt>
                <c:pt idx="26">
                  <c:v>59.800000000000004</c:v>
                </c:pt>
                <c:pt idx="27">
                  <c:v>62.1</c:v>
                </c:pt>
                <c:pt idx="28">
                  <c:v>64.4</c:v>
                </c:pt>
                <c:pt idx="29">
                  <c:v>66.7</c:v>
                </c:pt>
                <c:pt idx="30">
                  <c:v>69</c:v>
                </c:pt>
              </c:numCache>
            </c:numRef>
          </c:yVal>
          <c:smooth val="0"/>
        </c:ser>
        <c:ser>
          <c:idx val="5"/>
          <c:order val="5"/>
          <c:tx>
            <c:v>(d1+n1)*k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CHAP19!$F$76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CHAP19!$F$77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CHAP19!$F$78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CHAP19!$F$79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CHAP19!$F$80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CHAP19!$F$81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CHAP19!$F$82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CHAP19!$F$83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CHAP19!$F$84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CHAP19!$F$85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CHAP19!$F$86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CHAP19!$F$87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CHAP19!$F$88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CHAP19!$F$89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CHAP19!$F$90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CHAP19!$F$91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CHAP19!$F$92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CHAP19!$F$93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CHAP19!$F$94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CHAP19!$F$95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CHAP19!$F$96</c:f>
                  <c:strCache>
                    <c:ptCount val="1"/>
                    <c:pt idx="0">
                      <c:v>(d1+n1)*k 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CHAP19!$A$42:$A$72</c:f>
              <c:numCache>
                <c:ptCount val="3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</c:numCache>
            </c:numRef>
          </c:xVal>
          <c:yVal>
            <c:numRef>
              <c:f>CHAP19!$G$42:$G$72</c:f>
              <c:numCache>
                <c:ptCount val="31"/>
                <c:pt idx="0">
                  <c:v>0</c:v>
                </c:pt>
                <c:pt idx="1">
                  <c:v>2.3000000000000003</c:v>
                </c:pt>
                <c:pt idx="2">
                  <c:v>4.6000000000000005</c:v>
                </c:pt>
                <c:pt idx="3">
                  <c:v>6.9</c:v>
                </c:pt>
                <c:pt idx="4">
                  <c:v>9.200000000000001</c:v>
                </c:pt>
                <c:pt idx="5">
                  <c:v>11.5</c:v>
                </c:pt>
                <c:pt idx="6">
                  <c:v>13.8</c:v>
                </c:pt>
                <c:pt idx="7">
                  <c:v>16.1</c:v>
                </c:pt>
                <c:pt idx="8">
                  <c:v>18.400000000000002</c:v>
                </c:pt>
                <c:pt idx="9">
                  <c:v>20.7</c:v>
                </c:pt>
                <c:pt idx="10">
                  <c:v>23</c:v>
                </c:pt>
                <c:pt idx="11">
                  <c:v>25.3</c:v>
                </c:pt>
                <c:pt idx="12">
                  <c:v>27.6</c:v>
                </c:pt>
                <c:pt idx="13">
                  <c:v>29.900000000000002</c:v>
                </c:pt>
                <c:pt idx="14">
                  <c:v>32.2</c:v>
                </c:pt>
                <c:pt idx="15">
                  <c:v>34.5</c:v>
                </c:pt>
                <c:pt idx="16">
                  <c:v>36.800000000000004</c:v>
                </c:pt>
                <c:pt idx="17">
                  <c:v>39.1</c:v>
                </c:pt>
                <c:pt idx="18">
                  <c:v>41.4</c:v>
                </c:pt>
                <c:pt idx="19">
                  <c:v>43.7</c:v>
                </c:pt>
                <c:pt idx="20">
                  <c:v>46</c:v>
                </c:pt>
                <c:pt idx="21">
                  <c:v>48.300000000000004</c:v>
                </c:pt>
                <c:pt idx="22">
                  <c:v>50.6</c:v>
                </c:pt>
                <c:pt idx="23">
                  <c:v>52.900000000000006</c:v>
                </c:pt>
                <c:pt idx="24">
                  <c:v>55.2</c:v>
                </c:pt>
                <c:pt idx="25">
                  <c:v>57.5</c:v>
                </c:pt>
                <c:pt idx="26">
                  <c:v>59.800000000000004</c:v>
                </c:pt>
                <c:pt idx="27">
                  <c:v>62.1</c:v>
                </c:pt>
                <c:pt idx="28">
                  <c:v>64.4</c:v>
                </c:pt>
                <c:pt idx="29">
                  <c:v>66.7</c:v>
                </c:pt>
                <c:pt idx="30">
                  <c:v>69</c:v>
                </c:pt>
              </c:numCache>
            </c:numRef>
          </c:yVal>
          <c:smooth val="0"/>
        </c:ser>
        <c:axId val="39978963"/>
        <c:axId val="24266348"/>
      </c:scatterChart>
      <c:valAx>
        <c:axId val="39978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 Capital per capita (k)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4266348"/>
        <c:crosses val="autoZero"/>
        <c:crossBetween val="midCat"/>
        <c:dispUnits/>
      </c:valAx>
      <c:valAx>
        <c:axId val="24266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Producto per capita (x)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78963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25"/>
          <c:y val="0.94075"/>
          <c:w val="0.691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      Crecimiento Estado Estacionario
</a:t>
            </a:r>
            <a:r>
              <a:rPr lang="en-US" cap="none" sz="960" b="0" i="0" u="none" baseline="0">
                <a:solidFill>
                  <a:srgbClr val="000000"/>
                </a:solidFill>
              </a:rPr>
              <a:t>Período Base</a:t>
            </a:r>
          </a:p>
        </c:rich>
      </c:tx>
      <c:layout>
        <c:manualLayout>
          <c:xMode val="factor"/>
          <c:yMode val="factor"/>
          <c:x val="-0.00225"/>
          <c:y val="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08175"/>
          <c:w val="0.96975"/>
          <c:h val="0.84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CHAP19!$B$40</c:f>
              <c:strCache>
                <c:ptCount val="1"/>
                <c:pt idx="0">
                  <c:v>x0=f(k0)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CHAP19!$A$76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CHAP19!$A$77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CHAP19!$A$78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CHAP19!$A$79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CHAP19!$A$80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CHAP19!$A$81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CHAP19!$A$82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CHAP19!$A$83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CHAP19!$A$84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CHAP19!$A$85</c:f>
                  <c:strCache>
                    <c:ptCount val="1"/>
                    <c:pt idx="0">
                      <c:v> x0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CHAP19!$A$42:$A$72</c:f>
              <c:numCache>
                <c:ptCount val="3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</c:numCache>
            </c:numRef>
          </c:xVal>
          <c:yVal>
            <c:numRef>
              <c:f>CHAP19!$B$42:$B$72</c:f>
              <c:numCache>
                <c:ptCount val="31"/>
                <c:pt idx="0">
                  <c:v>0</c:v>
                </c:pt>
                <c:pt idx="1">
                  <c:v>28.18382931264454</c:v>
                </c:pt>
                <c:pt idx="2">
                  <c:v>38.500245430567006</c:v>
                </c:pt>
                <c:pt idx="3">
                  <c:v>46.20665866923075</c:v>
                </c:pt>
                <c:pt idx="4">
                  <c:v>52.592885153078996</c:v>
                </c:pt>
                <c:pt idx="5">
                  <c:v>58.148230317277985</c:v>
                </c:pt>
                <c:pt idx="6">
                  <c:v>63.12015587227867</c:v>
                </c:pt>
                <c:pt idx="7">
                  <c:v>67.6540995315175</c:v>
                </c:pt>
                <c:pt idx="8">
                  <c:v>71.84399833796645</c:v>
                </c:pt>
                <c:pt idx="9">
                  <c:v>75.75462091011579</c:v>
                </c:pt>
                <c:pt idx="10">
                  <c:v>79.43282347242817</c:v>
                </c:pt>
                <c:pt idx="11">
                  <c:v>82.91377874853394</c:v>
                </c:pt>
                <c:pt idx="12">
                  <c:v>86.22467393414502</c:v>
                </c:pt>
                <c:pt idx="13">
                  <c:v>89.38703020954466</c:v>
                </c:pt>
                <c:pt idx="14">
                  <c:v>92.41822349452158</c:v>
                </c:pt>
                <c:pt idx="15">
                  <c:v>95.33251854051085</c:v>
                </c:pt>
                <c:pt idx="16">
                  <c:v>98.14179393585805</c:v>
                </c:pt>
                <c:pt idx="17">
                  <c:v>100.85606381541322</c:v>
                </c:pt>
                <c:pt idx="18">
                  <c:v>103.48386179838649</c:v>
                </c:pt>
                <c:pt idx="19">
                  <c:v>106.0325291137657</c:v>
                </c:pt>
                <c:pt idx="20">
                  <c:v>108.50843457100231</c:v>
                </c:pt>
                <c:pt idx="21">
                  <c:v>110.91714507455153</c:v>
                </c:pt>
                <c:pt idx="22">
                  <c:v>113.26355961012446</c:v>
                </c:pt>
                <c:pt idx="23">
                  <c:v>115.55201582073803</c:v>
                </c:pt>
                <c:pt idx="24">
                  <c:v>117.7863757195635</c:v>
                </c:pt>
                <c:pt idx="25">
                  <c:v>119.97009531682907</c:v>
                </c:pt>
                <c:pt idx="26">
                  <c:v>122.1062816979593</c:v>
                </c:pt>
                <c:pt idx="27">
                  <c:v>124.19774020701536</c:v>
                </c:pt>
                <c:pt idx="28">
                  <c:v>126.24701375124138</c:v>
                </c:pt>
                <c:pt idx="29">
                  <c:v>128.2564157749453</c:v>
                </c:pt>
                <c:pt idx="30">
                  <c:v>130.2280581041226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CHAP19!$D$40</c:f>
              <c:strCache>
                <c:ptCount val="1"/>
                <c:pt idx="0">
                  <c:v>s0*x0=s0*f(k0)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CHAP19!$C$76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CHAP19!$C$77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CHAP19!$C$78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CHAP19!$C$79</c:f>
                  <c:strCache>
                    <c:ptCount val="1"/>
                    <c:pt idx="0">
                      <c:v>s0*x0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CHAP19!$A$42:$A$72</c:f>
              <c:numCache>
                <c:ptCount val="3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</c:numCache>
            </c:numRef>
          </c:xVal>
          <c:yVal>
            <c:numRef>
              <c:f>CHAP19!$D$42:$D$72</c:f>
              <c:numCache>
                <c:ptCount val="31"/>
                <c:pt idx="0">
                  <c:v>0</c:v>
                </c:pt>
                <c:pt idx="1">
                  <c:v>8.455148793793361</c:v>
                </c:pt>
                <c:pt idx="2">
                  <c:v>11.550073629170102</c:v>
                </c:pt>
                <c:pt idx="3">
                  <c:v>13.861997600769223</c:v>
                </c:pt>
                <c:pt idx="4">
                  <c:v>15.777865545923698</c:v>
                </c:pt>
                <c:pt idx="5">
                  <c:v>17.444469095183393</c:v>
                </c:pt>
                <c:pt idx="6">
                  <c:v>18.936046761683603</c:v>
                </c:pt>
                <c:pt idx="7">
                  <c:v>20.29622985945525</c:v>
                </c:pt>
                <c:pt idx="8">
                  <c:v>21.553199501389937</c:v>
                </c:pt>
                <c:pt idx="9">
                  <c:v>22.726386273034738</c:v>
                </c:pt>
                <c:pt idx="10">
                  <c:v>23.82984704172845</c:v>
                </c:pt>
                <c:pt idx="11">
                  <c:v>24.874133624560184</c:v>
                </c:pt>
                <c:pt idx="12">
                  <c:v>25.867402180243506</c:v>
                </c:pt>
                <c:pt idx="13">
                  <c:v>26.816109062863397</c:v>
                </c:pt>
                <c:pt idx="14">
                  <c:v>27.725467048356474</c:v>
                </c:pt>
                <c:pt idx="15">
                  <c:v>28.599755562153252</c:v>
                </c:pt>
                <c:pt idx="16">
                  <c:v>29.442538180757413</c:v>
                </c:pt>
                <c:pt idx="17">
                  <c:v>30.256819144623964</c:v>
                </c:pt>
                <c:pt idx="18">
                  <c:v>31.045158539515946</c:v>
                </c:pt>
                <c:pt idx="19">
                  <c:v>31.80975873412971</c:v>
                </c:pt>
                <c:pt idx="20">
                  <c:v>32.55253037130069</c:v>
                </c:pt>
                <c:pt idx="21">
                  <c:v>33.275143522365454</c:v>
                </c:pt>
                <c:pt idx="22">
                  <c:v>33.97906788303734</c:v>
                </c:pt>
                <c:pt idx="23">
                  <c:v>34.66560474622141</c:v>
                </c:pt>
                <c:pt idx="24">
                  <c:v>35.33591271586905</c:v>
                </c:pt>
                <c:pt idx="25">
                  <c:v>35.99102859504872</c:v>
                </c:pt>
                <c:pt idx="26">
                  <c:v>36.63188450938779</c:v>
                </c:pt>
                <c:pt idx="27">
                  <c:v>37.25932206210461</c:v>
                </c:pt>
                <c:pt idx="28">
                  <c:v>37.87410412537241</c:v>
                </c:pt>
                <c:pt idx="29">
                  <c:v>38.47692473248359</c:v>
                </c:pt>
                <c:pt idx="30">
                  <c:v>39.068417431236774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CHAP19!$F$40</c:f>
              <c:strCache>
                <c:ptCount val="1"/>
                <c:pt idx="0">
                  <c:v>(d0+n0)*k0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CHAP19!$E$76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CHAP19!$E$77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CHAP19!$E$78</c:f>
                  <c:strCache>
                    <c:ptCount val="1"/>
                    <c:pt idx="0">
                      <c:v>    (d0+n0)*k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CHAP19!$A$42:$A$72</c:f>
              <c:numCache>
                <c:ptCount val="3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</c:numCache>
            </c:numRef>
          </c:xVal>
          <c:yVal>
            <c:numRef>
              <c:f>CHAP19!$F$42:$F$72</c:f>
              <c:numCache>
                <c:ptCount val="31"/>
                <c:pt idx="0">
                  <c:v>0</c:v>
                </c:pt>
                <c:pt idx="1">
                  <c:v>2.3000000000000003</c:v>
                </c:pt>
                <c:pt idx="2">
                  <c:v>4.6000000000000005</c:v>
                </c:pt>
                <c:pt idx="3">
                  <c:v>6.9</c:v>
                </c:pt>
                <c:pt idx="4">
                  <c:v>9.200000000000001</c:v>
                </c:pt>
                <c:pt idx="5">
                  <c:v>11.5</c:v>
                </c:pt>
                <c:pt idx="6">
                  <c:v>13.8</c:v>
                </c:pt>
                <c:pt idx="7">
                  <c:v>16.1</c:v>
                </c:pt>
                <c:pt idx="8">
                  <c:v>18.400000000000002</c:v>
                </c:pt>
                <c:pt idx="9">
                  <c:v>20.7</c:v>
                </c:pt>
                <c:pt idx="10">
                  <c:v>23</c:v>
                </c:pt>
                <c:pt idx="11">
                  <c:v>25.3</c:v>
                </c:pt>
                <c:pt idx="12">
                  <c:v>27.6</c:v>
                </c:pt>
                <c:pt idx="13">
                  <c:v>29.900000000000002</c:v>
                </c:pt>
                <c:pt idx="14">
                  <c:v>32.2</c:v>
                </c:pt>
                <c:pt idx="15">
                  <c:v>34.5</c:v>
                </c:pt>
                <c:pt idx="16">
                  <c:v>36.800000000000004</c:v>
                </c:pt>
                <c:pt idx="17">
                  <c:v>39.1</c:v>
                </c:pt>
                <c:pt idx="18">
                  <c:v>41.4</c:v>
                </c:pt>
                <c:pt idx="19">
                  <c:v>43.7</c:v>
                </c:pt>
                <c:pt idx="20">
                  <c:v>46</c:v>
                </c:pt>
                <c:pt idx="21">
                  <c:v>48.300000000000004</c:v>
                </c:pt>
                <c:pt idx="22">
                  <c:v>50.6</c:v>
                </c:pt>
                <c:pt idx="23">
                  <c:v>52.900000000000006</c:v>
                </c:pt>
                <c:pt idx="24">
                  <c:v>55.2</c:v>
                </c:pt>
                <c:pt idx="25">
                  <c:v>57.5</c:v>
                </c:pt>
                <c:pt idx="26">
                  <c:v>59.800000000000004</c:v>
                </c:pt>
                <c:pt idx="27">
                  <c:v>62.1</c:v>
                </c:pt>
                <c:pt idx="28">
                  <c:v>64.4</c:v>
                </c:pt>
                <c:pt idx="29">
                  <c:v>66.7</c:v>
                </c:pt>
                <c:pt idx="30">
                  <c:v>69</c:v>
                </c:pt>
              </c:numCache>
            </c:numRef>
          </c:yVal>
          <c:smooth val="0"/>
        </c:ser>
        <c:axId val="17070541"/>
        <c:axId val="19417142"/>
      </c:scatterChart>
      <c:valAx>
        <c:axId val="17070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 Capital per capita (k)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9417142"/>
        <c:crosses val="autoZero"/>
        <c:crossBetween val="midCat"/>
        <c:dispUnits/>
      </c:valAx>
      <c:valAx>
        <c:axId val="19417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Producto per capita (x)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7054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25"/>
          <c:y val="0.94075"/>
          <c:w val="0.691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      Crecimiento Estado Estacionario
</a:t>
            </a:r>
            <a:r>
              <a:rPr lang="en-US" cap="none" sz="960" b="0" i="0" u="none" baseline="0">
                <a:solidFill>
                  <a:srgbClr val="000000"/>
                </a:solidFill>
              </a:rPr>
              <a:t>Período Corriente</a:t>
            </a:r>
          </a:p>
        </c:rich>
      </c:tx>
      <c:layout>
        <c:manualLayout>
          <c:xMode val="factor"/>
          <c:yMode val="factor"/>
          <c:x val="-0.00225"/>
          <c:y val="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08175"/>
          <c:w val="0.96975"/>
          <c:h val="0.84675"/>
        </c:manualLayout>
      </c:layout>
      <c:scatterChart>
        <c:scatterStyle val="lineMarker"/>
        <c:varyColors val="0"/>
        <c:ser>
          <c:idx val="1"/>
          <c:order val="0"/>
          <c:tx>
            <c:v>x1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CHAP19!$B$76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CHAP19!$B$77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CHAP19!$B$78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CHAP19!$B$79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CHAP19!$B$80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CHAP19!$B$81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CHAP19!$B$82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CHAP19!$B$83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CHAP19!$B$84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CHAP19!$B$85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CHAP19!$B$86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CHAP19!$B$87</c:f>
                  <c:strCache>
                    <c:ptCount val="1"/>
                    <c:pt idx="0">
                      <c:v> x1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CHAP19!$A$42:$A$72</c:f>
              <c:numCache>
                <c:ptCount val="3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</c:numCache>
            </c:numRef>
          </c:xVal>
          <c:yVal>
            <c:numRef>
              <c:f>CHAP19!$C$42:$C$72</c:f>
              <c:numCache>
                <c:ptCount val="31"/>
                <c:pt idx="0">
                  <c:v>0</c:v>
                </c:pt>
                <c:pt idx="1">
                  <c:v>28.18382931264454</c:v>
                </c:pt>
                <c:pt idx="2">
                  <c:v>38.500245430567006</c:v>
                </c:pt>
                <c:pt idx="3">
                  <c:v>46.20665866923075</c:v>
                </c:pt>
                <c:pt idx="4">
                  <c:v>52.592885153078996</c:v>
                </c:pt>
                <c:pt idx="5">
                  <c:v>58.148230317277985</c:v>
                </c:pt>
                <c:pt idx="6">
                  <c:v>63.12015587227867</c:v>
                </c:pt>
                <c:pt idx="7">
                  <c:v>67.6540995315175</c:v>
                </c:pt>
                <c:pt idx="8">
                  <c:v>71.84399833796645</c:v>
                </c:pt>
                <c:pt idx="9">
                  <c:v>75.75462091011579</c:v>
                </c:pt>
                <c:pt idx="10">
                  <c:v>79.43282347242817</c:v>
                </c:pt>
                <c:pt idx="11">
                  <c:v>82.91377874853394</c:v>
                </c:pt>
                <c:pt idx="12">
                  <c:v>86.22467393414502</c:v>
                </c:pt>
                <c:pt idx="13">
                  <c:v>89.38703020954466</c:v>
                </c:pt>
                <c:pt idx="14">
                  <c:v>92.41822349452158</c:v>
                </c:pt>
                <c:pt idx="15">
                  <c:v>95.33251854051085</c:v>
                </c:pt>
                <c:pt idx="16">
                  <c:v>98.14179393585805</c:v>
                </c:pt>
                <c:pt idx="17">
                  <c:v>100.85606381541322</c:v>
                </c:pt>
                <c:pt idx="18">
                  <c:v>103.48386179838649</c:v>
                </c:pt>
                <c:pt idx="19">
                  <c:v>106.0325291137657</c:v>
                </c:pt>
                <c:pt idx="20">
                  <c:v>108.50843457100231</c:v>
                </c:pt>
                <c:pt idx="21">
                  <c:v>110.91714507455153</c:v>
                </c:pt>
                <c:pt idx="22">
                  <c:v>113.26355961012446</c:v>
                </c:pt>
                <c:pt idx="23">
                  <c:v>115.55201582073803</c:v>
                </c:pt>
                <c:pt idx="24">
                  <c:v>117.7863757195635</c:v>
                </c:pt>
                <c:pt idx="25">
                  <c:v>119.97009531682907</c:v>
                </c:pt>
                <c:pt idx="26">
                  <c:v>122.1062816979593</c:v>
                </c:pt>
                <c:pt idx="27">
                  <c:v>124.19774020701536</c:v>
                </c:pt>
                <c:pt idx="28">
                  <c:v>126.24701375124138</c:v>
                </c:pt>
                <c:pt idx="29">
                  <c:v>128.2564157749453</c:v>
                </c:pt>
                <c:pt idx="30">
                  <c:v>130.2280581041226</c:v>
                </c:pt>
              </c:numCache>
            </c:numRef>
          </c:yVal>
          <c:smooth val="0"/>
        </c:ser>
        <c:ser>
          <c:idx val="3"/>
          <c:order val="1"/>
          <c:tx>
            <c:v>s1*x1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CHAP19!$D$76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CHAP19!$D$77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CHAP19!$D$78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CHAP19!$D$79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CHAP19!$D$80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CHAP19!$D$81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CHAP19!$D$82</c:f>
                  <c:strCache>
                    <c:ptCount val="1"/>
                    <c:pt idx="0">
                      <c:v>   s1*x1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CHAP19!$A$42:$A$72</c:f>
              <c:numCache>
                <c:ptCount val="3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</c:numCache>
            </c:numRef>
          </c:xVal>
          <c:yVal>
            <c:numRef>
              <c:f>CHAP19!$E$42:$E$72</c:f>
              <c:numCache>
                <c:ptCount val="31"/>
                <c:pt idx="0">
                  <c:v>0</c:v>
                </c:pt>
                <c:pt idx="1">
                  <c:v>8.455148793793361</c:v>
                </c:pt>
                <c:pt idx="2">
                  <c:v>11.550073629170102</c:v>
                </c:pt>
                <c:pt idx="3">
                  <c:v>13.861997600769223</c:v>
                </c:pt>
                <c:pt idx="4">
                  <c:v>15.777865545923698</c:v>
                </c:pt>
                <c:pt idx="5">
                  <c:v>17.444469095183393</c:v>
                </c:pt>
                <c:pt idx="6">
                  <c:v>18.936046761683603</c:v>
                </c:pt>
                <c:pt idx="7">
                  <c:v>20.29622985945525</c:v>
                </c:pt>
                <c:pt idx="8">
                  <c:v>21.553199501389937</c:v>
                </c:pt>
                <c:pt idx="9">
                  <c:v>22.726386273034738</c:v>
                </c:pt>
                <c:pt idx="10">
                  <c:v>23.82984704172845</c:v>
                </c:pt>
                <c:pt idx="11">
                  <c:v>24.874133624560184</c:v>
                </c:pt>
                <c:pt idx="12">
                  <c:v>25.867402180243506</c:v>
                </c:pt>
                <c:pt idx="13">
                  <c:v>26.816109062863397</c:v>
                </c:pt>
                <c:pt idx="14">
                  <c:v>27.725467048356474</c:v>
                </c:pt>
                <c:pt idx="15">
                  <c:v>28.599755562153252</c:v>
                </c:pt>
                <c:pt idx="16">
                  <c:v>29.442538180757413</c:v>
                </c:pt>
                <c:pt idx="17">
                  <c:v>30.256819144623964</c:v>
                </c:pt>
                <c:pt idx="18">
                  <c:v>31.045158539515946</c:v>
                </c:pt>
                <c:pt idx="19">
                  <c:v>31.80975873412971</c:v>
                </c:pt>
                <c:pt idx="20">
                  <c:v>32.55253037130069</c:v>
                </c:pt>
                <c:pt idx="21">
                  <c:v>33.275143522365454</c:v>
                </c:pt>
                <c:pt idx="22">
                  <c:v>33.97906788303734</c:v>
                </c:pt>
                <c:pt idx="23">
                  <c:v>34.66560474622141</c:v>
                </c:pt>
                <c:pt idx="24">
                  <c:v>35.33591271586905</c:v>
                </c:pt>
                <c:pt idx="25">
                  <c:v>35.99102859504872</c:v>
                </c:pt>
                <c:pt idx="26">
                  <c:v>36.63188450938779</c:v>
                </c:pt>
                <c:pt idx="27">
                  <c:v>37.25932206210461</c:v>
                </c:pt>
                <c:pt idx="28">
                  <c:v>37.87410412537241</c:v>
                </c:pt>
                <c:pt idx="29">
                  <c:v>38.47692473248359</c:v>
                </c:pt>
                <c:pt idx="30">
                  <c:v>39.068417431236774</c:v>
                </c:pt>
              </c:numCache>
            </c:numRef>
          </c:yVal>
          <c:smooth val="0"/>
        </c:ser>
        <c:ser>
          <c:idx val="5"/>
          <c:order val="2"/>
          <c:tx>
            <c:v>(d1+n1)*k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CHAP19!$F$76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CHAP19!$F$77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CHAP19!$F$78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CHAP19!$F$79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CHAP19!$F$80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CHAP19!$F$81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CHAP19!$F$82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CHAP19!$F$83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CHAP19!$F$84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CHAP19!$F$85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CHAP19!$F$86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CHAP19!$F$87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CHAP19!$F$88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CHAP19!$F$89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CHAP19!$F$90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CHAP19!$F$91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CHAP19!$F$92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CHAP19!$F$93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CHAP19!$F$94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CHAP19!$F$95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CHAP19!$F$96</c:f>
                  <c:strCache>
                    <c:ptCount val="1"/>
                    <c:pt idx="0">
                      <c:v>(d1+n1)*k 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CHAP19!$A$42:$A$72</c:f>
              <c:numCache>
                <c:ptCount val="3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</c:numCache>
            </c:numRef>
          </c:xVal>
          <c:yVal>
            <c:numRef>
              <c:f>CHAP19!$G$42:$G$72</c:f>
              <c:numCache>
                <c:ptCount val="31"/>
                <c:pt idx="0">
                  <c:v>0</c:v>
                </c:pt>
                <c:pt idx="1">
                  <c:v>2.3000000000000003</c:v>
                </c:pt>
                <c:pt idx="2">
                  <c:v>4.6000000000000005</c:v>
                </c:pt>
                <c:pt idx="3">
                  <c:v>6.9</c:v>
                </c:pt>
                <c:pt idx="4">
                  <c:v>9.200000000000001</c:v>
                </c:pt>
                <c:pt idx="5">
                  <c:v>11.5</c:v>
                </c:pt>
                <c:pt idx="6">
                  <c:v>13.8</c:v>
                </c:pt>
                <c:pt idx="7">
                  <c:v>16.1</c:v>
                </c:pt>
                <c:pt idx="8">
                  <c:v>18.400000000000002</c:v>
                </c:pt>
                <c:pt idx="9">
                  <c:v>20.7</c:v>
                </c:pt>
                <c:pt idx="10">
                  <c:v>23</c:v>
                </c:pt>
                <c:pt idx="11">
                  <c:v>25.3</c:v>
                </c:pt>
                <c:pt idx="12">
                  <c:v>27.6</c:v>
                </c:pt>
                <c:pt idx="13">
                  <c:v>29.900000000000002</c:v>
                </c:pt>
                <c:pt idx="14">
                  <c:v>32.2</c:v>
                </c:pt>
                <c:pt idx="15">
                  <c:v>34.5</c:v>
                </c:pt>
                <c:pt idx="16">
                  <c:v>36.800000000000004</c:v>
                </c:pt>
                <c:pt idx="17">
                  <c:v>39.1</c:v>
                </c:pt>
                <c:pt idx="18">
                  <c:v>41.4</c:v>
                </c:pt>
                <c:pt idx="19">
                  <c:v>43.7</c:v>
                </c:pt>
                <c:pt idx="20">
                  <c:v>46</c:v>
                </c:pt>
                <c:pt idx="21">
                  <c:v>48.300000000000004</c:v>
                </c:pt>
                <c:pt idx="22">
                  <c:v>50.6</c:v>
                </c:pt>
                <c:pt idx="23">
                  <c:v>52.900000000000006</c:v>
                </c:pt>
                <c:pt idx="24">
                  <c:v>55.2</c:v>
                </c:pt>
                <c:pt idx="25">
                  <c:v>57.5</c:v>
                </c:pt>
                <c:pt idx="26">
                  <c:v>59.800000000000004</c:v>
                </c:pt>
                <c:pt idx="27">
                  <c:v>62.1</c:v>
                </c:pt>
                <c:pt idx="28">
                  <c:v>64.4</c:v>
                </c:pt>
                <c:pt idx="29">
                  <c:v>66.7</c:v>
                </c:pt>
                <c:pt idx="30">
                  <c:v>69</c:v>
                </c:pt>
              </c:numCache>
            </c:numRef>
          </c:yVal>
          <c:smooth val="0"/>
        </c:ser>
        <c:axId val="40536551"/>
        <c:axId val="29284640"/>
      </c:scatterChart>
      <c:valAx>
        <c:axId val="40536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 Capital per capita (k)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9284640"/>
        <c:crosses val="autoZero"/>
        <c:crossBetween val="midCat"/>
        <c:dispUnits/>
      </c:valAx>
      <c:valAx>
        <c:axId val="29284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Producto per capita (x)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3655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25"/>
          <c:y val="0.94075"/>
          <c:w val="0.691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      Tasa de Crecimiento de la Producción y de la Población</a:t>
            </a:r>
          </a:p>
        </c:rich>
      </c:tx>
      <c:layout>
        <c:manualLayout>
          <c:xMode val="factor"/>
          <c:yMode val="factor"/>
          <c:x val="0.00325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85"/>
          <c:w val="0.959"/>
          <c:h val="0.83525"/>
        </c:manualLayout>
      </c:layout>
      <c:lineChart>
        <c:grouping val="standard"/>
        <c:varyColors val="0"/>
        <c:ser>
          <c:idx val="0"/>
          <c:order val="0"/>
          <c:tx>
            <c:v>Crec. Producción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CHAP19!$I$76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CHAP19!$I$77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CHAP19!$I$78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CHAP19!$I$79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CHAP19!$I$80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CHAP19!$I$81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CHAP19!$I$82</c:f>
                  <c:strCache>
                    <c:ptCount val="1"/>
                    <c:pt idx="0">
                      <c:v> Producto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CHAP19!$H$41:$H$74</c:f>
              <c:numCache>
                <c:ptCount val="34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</c:numCache>
            </c:numRef>
          </c:cat>
          <c:val>
            <c:numRef>
              <c:f>CHAP19!$K$41:$K$74</c:f>
              <c:numCache>
                <c:ptCount val="34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</c:numCache>
            </c:numRef>
          </c:val>
          <c:smooth val="0"/>
        </c:ser>
        <c:ser>
          <c:idx val="1"/>
          <c:order val="1"/>
          <c:tx>
            <c:v>Crec. Población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CHAP19!$J$76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CHAP19!$J$77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CHAP19!$J$78</c:f>
                  <c:strCache>
                    <c:ptCount val="1"/>
                    <c:pt idx="0">
                      <c:v>  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CHAP19!$H$41:$H$74</c:f>
              <c:numCache>
                <c:ptCount val="34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</c:numCache>
            </c:numRef>
          </c:cat>
          <c:val>
            <c:numRef>
              <c:f>CHAP19!$L$41:$L$74</c:f>
              <c:numCache>
                <c:ptCount val="34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</c:numCache>
            </c:numRef>
          </c:val>
          <c:smooth val="0"/>
        </c:ser>
        <c:marker val="1"/>
        <c:axId val="62235169"/>
        <c:axId val="23245610"/>
      </c:lineChart>
      <c:catAx>
        <c:axId val="62235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 Tiempo</a:t>
                </a:r>
              </a:p>
            </c:rich>
          </c:tx>
          <c:layout>
            <c:manualLayout>
              <c:xMode val="factor"/>
              <c:yMode val="factor"/>
              <c:x val="-0.003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3245610"/>
        <c:crosses val="autoZero"/>
        <c:auto val="1"/>
        <c:lblOffset val="100"/>
        <c:tickLblSkip val="1"/>
        <c:noMultiLvlLbl val="0"/>
      </c:catAx>
      <c:valAx>
        <c:axId val="23245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Tasa de Crecimiento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35169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85"/>
          <c:y val="0.95425"/>
          <c:w val="0.3607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      Senda del ajuste temporal de la producción por habitante (x)
</a:t>
            </a:r>
            <a:r>
              <a:rPr lang="en-US" cap="none" sz="960" b="0" i="0" u="none" baseline="0">
                <a:solidFill>
                  <a:srgbClr val="000000"/>
                </a:solidFill>
              </a:rPr>
              <a:t>y de la relación capital-trabajo (k)</a:t>
            </a:r>
          </a:p>
        </c:rich>
      </c:tx>
      <c:layout>
        <c:manualLayout>
          <c:xMode val="factor"/>
          <c:yMode val="factor"/>
          <c:x val="-0.003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855"/>
          <c:w val="0.959"/>
          <c:h val="0.83475"/>
        </c:manualLayout>
      </c:layout>
      <c:lineChart>
        <c:grouping val="standard"/>
        <c:varyColors val="0"/>
        <c:ser>
          <c:idx val="0"/>
          <c:order val="0"/>
          <c:tx>
            <c:v>x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CHAP19!$G$76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CHAP19!$G$77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CHAP19!$G$78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CHAP19!$G$79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CHAP19!$G$80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CHAP19!$G$81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CHAP19!$G$82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CHAP19!$G$83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CHAP19!$G$84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CHAP19!$G$85</c:f>
                  <c:strCache>
                    <c:ptCount val="1"/>
                    <c:pt idx="0">
                      <c:v>  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CHAP19!$H$41:$H$74</c:f>
              <c:numCache>
                <c:ptCount val="34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</c:numCache>
            </c:numRef>
          </c:cat>
          <c:val>
            <c:numRef>
              <c:f>CHAP19!$J$41:$J$74</c:f>
              <c:numCache>
                <c:ptCount val="34"/>
                <c:pt idx="0">
                  <c:v>81.7701162737907</c:v>
                </c:pt>
                <c:pt idx="1">
                  <c:v>81.7701162737907</c:v>
                </c:pt>
                <c:pt idx="2">
                  <c:v>81.7701162737907</c:v>
                </c:pt>
                <c:pt idx="3">
                  <c:v>81.7701162737907</c:v>
                </c:pt>
                <c:pt idx="4">
                  <c:v>81.7701162737907</c:v>
                </c:pt>
                <c:pt idx="5">
                  <c:v>81.7701162737907</c:v>
                </c:pt>
                <c:pt idx="6">
                  <c:v>81.7701162737907</c:v>
                </c:pt>
                <c:pt idx="7">
                  <c:v>81.7701162737907</c:v>
                </c:pt>
                <c:pt idx="8">
                  <c:v>81.7701162737907</c:v>
                </c:pt>
                <c:pt idx="9">
                  <c:v>81.7701162737907</c:v>
                </c:pt>
                <c:pt idx="10">
                  <c:v>81.7701162737907</c:v>
                </c:pt>
                <c:pt idx="11">
                  <c:v>81.7701162737907</c:v>
                </c:pt>
                <c:pt idx="12">
                  <c:v>81.7701162737907</c:v>
                </c:pt>
                <c:pt idx="13">
                  <c:v>81.7701162737907</c:v>
                </c:pt>
                <c:pt idx="14">
                  <c:v>81.7701162737907</c:v>
                </c:pt>
                <c:pt idx="15">
                  <c:v>81.7701162737907</c:v>
                </c:pt>
                <c:pt idx="16">
                  <c:v>81.7701162737907</c:v>
                </c:pt>
                <c:pt idx="17">
                  <c:v>81.7701162737907</c:v>
                </c:pt>
                <c:pt idx="18">
                  <c:v>81.7701162737907</c:v>
                </c:pt>
                <c:pt idx="19">
                  <c:v>81.7701162737907</c:v>
                </c:pt>
                <c:pt idx="20">
                  <c:v>81.7701162737907</c:v>
                </c:pt>
                <c:pt idx="21">
                  <c:v>81.7701162737907</c:v>
                </c:pt>
                <c:pt idx="22">
                  <c:v>81.7701162737907</c:v>
                </c:pt>
                <c:pt idx="23">
                  <c:v>81.7701162737907</c:v>
                </c:pt>
                <c:pt idx="24">
                  <c:v>81.7701162737907</c:v>
                </c:pt>
                <c:pt idx="25">
                  <c:v>81.7701162737907</c:v>
                </c:pt>
                <c:pt idx="26">
                  <c:v>81.7701162737907</c:v>
                </c:pt>
                <c:pt idx="27">
                  <c:v>81.7701162737907</c:v>
                </c:pt>
                <c:pt idx="28">
                  <c:v>81.7701162737907</c:v>
                </c:pt>
                <c:pt idx="29">
                  <c:v>81.7701162737907</c:v>
                </c:pt>
                <c:pt idx="30">
                  <c:v>81.7701162737907</c:v>
                </c:pt>
                <c:pt idx="31">
                  <c:v>81.7701162737907</c:v>
                </c:pt>
                <c:pt idx="32">
                  <c:v>81.7701162737907</c:v>
                </c:pt>
                <c:pt idx="33">
                  <c:v>81.7701162737907</c:v>
                </c:pt>
              </c:numCache>
            </c:numRef>
          </c:val>
          <c:smooth val="0"/>
        </c:ser>
        <c:ser>
          <c:idx val="1"/>
          <c:order val="1"/>
          <c:tx>
            <c:v>k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CHAP19!$H$76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CHAP19!$H$77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CHAP19!$H$78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CHAP19!$H$79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CHAP19!$H$80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CHAP19!$H$81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CHAP19!$H$82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CHAP19!$H$83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CHAP19!$H$84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CHAP19!$H$85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CHAP19!$H$86</c:f>
                  <c:strCache>
                    <c:ptCount val="1"/>
                    <c:pt idx="0">
                      <c:v>  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CHAP19!$H$41:$H$74</c:f>
              <c:numCache>
                <c:ptCount val="34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</c:numCache>
            </c:numRef>
          </c:cat>
          <c:val>
            <c:numRef>
              <c:f>CHAP19!$I$41:$I$74</c:f>
              <c:numCache>
                <c:ptCount val="34"/>
                <c:pt idx="0">
                  <c:v>106.65667340059656</c:v>
                </c:pt>
                <c:pt idx="1">
                  <c:v>106.65667340059656</c:v>
                </c:pt>
                <c:pt idx="2">
                  <c:v>106.65667340059656</c:v>
                </c:pt>
                <c:pt idx="3">
                  <c:v>106.65667340059656</c:v>
                </c:pt>
                <c:pt idx="4">
                  <c:v>106.65667340059656</c:v>
                </c:pt>
                <c:pt idx="5">
                  <c:v>106.65667340059656</c:v>
                </c:pt>
                <c:pt idx="6">
                  <c:v>106.65667340059656</c:v>
                </c:pt>
                <c:pt idx="7">
                  <c:v>106.65667340059656</c:v>
                </c:pt>
                <c:pt idx="8">
                  <c:v>106.65667340059656</c:v>
                </c:pt>
                <c:pt idx="9">
                  <c:v>106.65667340059656</c:v>
                </c:pt>
                <c:pt idx="10">
                  <c:v>106.65667340059656</c:v>
                </c:pt>
                <c:pt idx="11">
                  <c:v>106.65667340059656</c:v>
                </c:pt>
                <c:pt idx="12">
                  <c:v>106.65667340059656</c:v>
                </c:pt>
                <c:pt idx="13">
                  <c:v>106.65667340059656</c:v>
                </c:pt>
                <c:pt idx="14">
                  <c:v>106.65667340059656</c:v>
                </c:pt>
                <c:pt idx="15">
                  <c:v>106.65667340059656</c:v>
                </c:pt>
                <c:pt idx="16">
                  <c:v>106.65667340059656</c:v>
                </c:pt>
                <c:pt idx="17">
                  <c:v>106.65667340059656</c:v>
                </c:pt>
                <c:pt idx="18">
                  <c:v>106.65667340059656</c:v>
                </c:pt>
                <c:pt idx="19">
                  <c:v>106.65667340059656</c:v>
                </c:pt>
                <c:pt idx="20">
                  <c:v>106.65667340059656</c:v>
                </c:pt>
                <c:pt idx="21">
                  <c:v>106.65667340059656</c:v>
                </c:pt>
                <c:pt idx="22">
                  <c:v>106.65667340059656</c:v>
                </c:pt>
                <c:pt idx="23">
                  <c:v>106.65667340059656</c:v>
                </c:pt>
                <c:pt idx="24">
                  <c:v>106.65667340059656</c:v>
                </c:pt>
                <c:pt idx="25">
                  <c:v>106.65667340059656</c:v>
                </c:pt>
                <c:pt idx="26">
                  <c:v>106.65667340059656</c:v>
                </c:pt>
                <c:pt idx="27">
                  <c:v>106.65667340059656</c:v>
                </c:pt>
                <c:pt idx="28">
                  <c:v>106.65667340059656</c:v>
                </c:pt>
                <c:pt idx="29">
                  <c:v>106.65667340059656</c:v>
                </c:pt>
                <c:pt idx="30">
                  <c:v>106.65667340059656</c:v>
                </c:pt>
                <c:pt idx="31">
                  <c:v>106.65667340059656</c:v>
                </c:pt>
                <c:pt idx="32">
                  <c:v>106.65667340059656</c:v>
                </c:pt>
                <c:pt idx="33">
                  <c:v>106.65667340059656</c:v>
                </c:pt>
              </c:numCache>
            </c:numRef>
          </c:val>
          <c:smooth val="0"/>
        </c:ser>
        <c:marker val="1"/>
        <c:axId val="7883899"/>
        <c:axId val="3846228"/>
      </c:lineChart>
      <c:catAx>
        <c:axId val="7883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 Tiempo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846228"/>
        <c:crosses val="autoZero"/>
        <c:auto val="1"/>
        <c:lblOffset val="100"/>
        <c:tickLblSkip val="1"/>
        <c:noMultiLvlLbl val="0"/>
      </c:catAx>
      <c:valAx>
        <c:axId val="3846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x, k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3899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85"/>
          <c:y val="0.95075"/>
          <c:w val="0.137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32"/>
  <sheetViews>
    <sheetView showGridLines="0" tabSelected="1" zoomScalePageLayoutView="0" workbookViewId="0" topLeftCell="A1">
      <selection activeCell="C10" sqref="C10"/>
    </sheetView>
  </sheetViews>
  <sheetFormatPr defaultColWidth="9.625" defaultRowHeight="12.75"/>
  <cols>
    <col min="1" max="1" width="11.50390625" style="7" customWidth="1"/>
    <col min="2" max="3" width="9.625" style="7" customWidth="1"/>
    <col min="4" max="4" width="15.25390625" style="7" customWidth="1"/>
    <col min="5" max="5" width="14.375" style="7" customWidth="1"/>
    <col min="6" max="6" width="11.625" style="7" customWidth="1"/>
    <col min="7" max="7" width="11.25390625" style="7" customWidth="1"/>
    <col min="8" max="16384" width="9.625" style="7" customWidth="1"/>
  </cols>
  <sheetData>
    <row r="1" spans="1:22" ht="12">
      <c r="A1" s="6"/>
      <c r="D1" s="8" t="s">
        <v>205</v>
      </c>
      <c r="H1" s="9"/>
      <c r="Q1" s="55" t="s">
        <v>0</v>
      </c>
      <c r="R1" s="55" t="s">
        <v>1</v>
      </c>
      <c r="U1" s="8" t="s">
        <v>2</v>
      </c>
      <c r="V1" s="6" t="s">
        <v>3</v>
      </c>
    </row>
    <row r="2" spans="1:18" ht="12">
      <c r="A2" s="8" t="s">
        <v>226</v>
      </c>
      <c r="F2" s="10" t="s">
        <v>4</v>
      </c>
      <c r="G2" s="10" t="s">
        <v>4</v>
      </c>
      <c r="H2" s="10" t="s">
        <v>4</v>
      </c>
      <c r="Q2" s="56"/>
      <c r="R2" s="55" t="s">
        <v>5</v>
      </c>
    </row>
    <row r="3" spans="1:18" ht="12">
      <c r="A3" s="11" t="s">
        <v>6</v>
      </c>
      <c r="B3" s="11" t="s">
        <v>7</v>
      </c>
      <c r="C3" s="11" t="s">
        <v>8</v>
      </c>
      <c r="Q3" s="56"/>
      <c r="R3" s="55" t="s">
        <v>9</v>
      </c>
    </row>
    <row r="4" spans="1:18" ht="12">
      <c r="A4" s="8" t="s">
        <v>224</v>
      </c>
      <c r="D4" s="12"/>
      <c r="Q4" s="56"/>
      <c r="R4" s="55" t="s">
        <v>10</v>
      </c>
    </row>
    <row r="5" spans="1:18" ht="12">
      <c r="A5" s="8" t="s">
        <v>11</v>
      </c>
      <c r="Q5" s="56"/>
      <c r="R5" s="55" t="s">
        <v>12</v>
      </c>
    </row>
    <row r="6" spans="1:18" ht="12">
      <c r="A6" s="8" t="s">
        <v>13</v>
      </c>
      <c r="Q6" s="56"/>
      <c r="R6" s="56"/>
    </row>
    <row r="7" spans="1:18" ht="12">
      <c r="A7" s="8" t="s">
        <v>225</v>
      </c>
      <c r="Q7" s="55" t="s">
        <v>14</v>
      </c>
      <c r="R7" s="55" t="s">
        <v>15</v>
      </c>
    </row>
    <row r="8" spans="1:18" ht="12">
      <c r="A8" s="8" t="s">
        <v>16</v>
      </c>
      <c r="Q8" s="55" t="s">
        <v>17</v>
      </c>
      <c r="R8" s="55" t="s">
        <v>18</v>
      </c>
    </row>
    <row r="9" spans="1:18" ht="12">
      <c r="A9" s="8" t="s">
        <v>206</v>
      </c>
      <c r="Q9" s="56"/>
      <c r="R9" s="56"/>
    </row>
    <row r="10" spans="1:18" ht="12">
      <c r="A10" s="8" t="s">
        <v>19</v>
      </c>
      <c r="Q10" s="55" t="s">
        <v>20</v>
      </c>
      <c r="R10" s="55" t="s">
        <v>21</v>
      </c>
    </row>
    <row r="11" spans="1:18" ht="12">
      <c r="A11" s="8" t="s">
        <v>22</v>
      </c>
      <c r="Q11" s="56"/>
      <c r="R11" s="56"/>
    </row>
    <row r="12" spans="1:21" ht="12">
      <c r="A12" s="8" t="s">
        <v>23</v>
      </c>
      <c r="Q12" s="55" t="s">
        <v>24</v>
      </c>
      <c r="R12" s="55" t="s">
        <v>25</v>
      </c>
      <c r="S12" s="55" t="s">
        <v>26</v>
      </c>
      <c r="T12" s="55" t="s">
        <v>27</v>
      </c>
      <c r="U12" s="55" t="s">
        <v>28</v>
      </c>
    </row>
    <row r="13" spans="17:21" ht="12">
      <c r="Q13" s="56"/>
      <c r="R13" s="55" t="s">
        <v>29</v>
      </c>
      <c r="S13" s="55" t="s">
        <v>30</v>
      </c>
      <c r="T13" s="55" t="s">
        <v>31</v>
      </c>
      <c r="U13" s="55" t="s">
        <v>32</v>
      </c>
    </row>
    <row r="14" spans="17:21" ht="12">
      <c r="Q14" s="56"/>
      <c r="R14" s="55" t="s">
        <v>33</v>
      </c>
      <c r="S14" s="55" t="s">
        <v>34</v>
      </c>
      <c r="T14" s="55" t="s">
        <v>35</v>
      </c>
      <c r="U14" s="55" t="s">
        <v>36</v>
      </c>
    </row>
    <row r="15" spans="17:21" ht="12">
      <c r="Q15" s="56"/>
      <c r="R15" s="55" t="s">
        <v>37</v>
      </c>
      <c r="S15" s="55" t="s">
        <v>38</v>
      </c>
      <c r="T15" s="56"/>
      <c r="U15" s="56"/>
    </row>
    <row r="16" spans="17:19" ht="12">
      <c r="Q16" s="55" t="s">
        <v>39</v>
      </c>
      <c r="R16" s="55" t="s">
        <v>40</v>
      </c>
      <c r="S16" s="55" t="s">
        <v>41</v>
      </c>
    </row>
    <row r="17" spans="17:19" ht="12">
      <c r="Q17" s="56"/>
      <c r="R17" s="56"/>
      <c r="S17" s="55" t="s">
        <v>12</v>
      </c>
    </row>
    <row r="18" spans="17:18" ht="12">
      <c r="Q18" s="56"/>
      <c r="R18" s="56"/>
    </row>
    <row r="19" spans="17:18" ht="12">
      <c r="Q19" s="55" t="s">
        <v>42</v>
      </c>
      <c r="R19" s="55" t="s">
        <v>43</v>
      </c>
    </row>
    <row r="20" spans="5:18" ht="12">
      <c r="E20" s="6"/>
      <c r="Q20" s="56"/>
      <c r="R20" s="55" t="s">
        <v>44</v>
      </c>
    </row>
    <row r="21" spans="1:18" ht="12">
      <c r="A21" s="11" t="s">
        <v>6</v>
      </c>
      <c r="B21" s="11" t="s">
        <v>45</v>
      </c>
      <c r="C21" s="11" t="s">
        <v>46</v>
      </c>
      <c r="D21" s="11" t="s">
        <v>47</v>
      </c>
      <c r="E21" s="11" t="s">
        <v>48</v>
      </c>
      <c r="Q21" s="56"/>
      <c r="R21" s="57" t="s">
        <v>49</v>
      </c>
    </row>
    <row r="22" spans="1:18" ht="12">
      <c r="A22" s="39" t="s">
        <v>50</v>
      </c>
      <c r="B22" s="40"/>
      <c r="C22" s="40"/>
      <c r="D22" s="41" t="s">
        <v>51</v>
      </c>
      <c r="E22" s="40"/>
      <c r="F22" s="13" t="s">
        <v>52</v>
      </c>
      <c r="G22" s="14"/>
      <c r="H22" s="14"/>
      <c r="Q22" s="56"/>
      <c r="R22" s="57" t="s">
        <v>53</v>
      </c>
    </row>
    <row r="23" spans="1:18" ht="12">
      <c r="A23" s="42" t="s">
        <v>208</v>
      </c>
      <c r="B23" s="40"/>
      <c r="C23" s="40"/>
      <c r="D23" s="40"/>
      <c r="E23" s="40"/>
      <c r="F23" s="14"/>
      <c r="G23" s="15" t="s">
        <v>54</v>
      </c>
      <c r="H23" s="15" t="s">
        <v>55</v>
      </c>
      <c r="Q23" s="56"/>
      <c r="R23" s="57" t="s">
        <v>56</v>
      </c>
    </row>
    <row r="24" spans="1:18" ht="12">
      <c r="A24" s="42" t="s">
        <v>207</v>
      </c>
      <c r="B24" s="40"/>
      <c r="C24" s="40"/>
      <c r="D24" s="43"/>
      <c r="E24" s="40"/>
      <c r="F24" s="16" t="s">
        <v>57</v>
      </c>
      <c r="G24" s="17">
        <v>10</v>
      </c>
      <c r="H24" s="18">
        <v>10</v>
      </c>
      <c r="Q24" s="56"/>
      <c r="R24" s="55" t="s">
        <v>58</v>
      </c>
    </row>
    <row r="25" spans="1:18" ht="12">
      <c r="A25" s="42" t="s">
        <v>209</v>
      </c>
      <c r="B25" s="40"/>
      <c r="C25" s="40"/>
      <c r="D25" s="40"/>
      <c r="E25" s="40"/>
      <c r="F25" s="16" t="s">
        <v>59</v>
      </c>
      <c r="G25" s="17">
        <v>0.45</v>
      </c>
      <c r="H25" s="18">
        <v>0.45</v>
      </c>
      <c r="Q25" s="56"/>
      <c r="R25" s="55" t="s">
        <v>60</v>
      </c>
    </row>
    <row r="26" spans="1:18" ht="12">
      <c r="A26" s="42" t="s">
        <v>210</v>
      </c>
      <c r="B26" s="40"/>
      <c r="C26" s="40"/>
      <c r="D26" s="40"/>
      <c r="E26" s="40"/>
      <c r="F26" s="16" t="s">
        <v>61</v>
      </c>
      <c r="G26" s="17">
        <v>0.2</v>
      </c>
      <c r="H26" s="18">
        <v>0.2</v>
      </c>
      <c r="Q26" s="56"/>
      <c r="R26" s="57" t="s">
        <v>62</v>
      </c>
    </row>
    <row r="27" spans="1:18" ht="12">
      <c r="A27" s="42" t="s">
        <v>218</v>
      </c>
      <c r="B27" s="40"/>
      <c r="C27" s="40"/>
      <c r="D27" s="40"/>
      <c r="E27" s="40"/>
      <c r="F27" s="19" t="s">
        <v>63</v>
      </c>
      <c r="G27" s="17">
        <v>0.03</v>
      </c>
      <c r="H27" s="18">
        <v>0.03</v>
      </c>
      <c r="Q27" s="56"/>
      <c r="R27" s="55" t="s">
        <v>64</v>
      </c>
    </row>
    <row r="28" spans="1:18" ht="12">
      <c r="A28" s="42" t="s">
        <v>211</v>
      </c>
      <c r="B28" s="40"/>
      <c r="C28" s="40"/>
      <c r="D28" s="40"/>
      <c r="E28" s="40"/>
      <c r="F28" s="19" t="s">
        <v>65</v>
      </c>
      <c r="G28" s="17">
        <v>0.3</v>
      </c>
      <c r="H28" s="18">
        <v>0.3</v>
      </c>
      <c r="Q28" s="56"/>
      <c r="R28" s="55" t="s">
        <v>66</v>
      </c>
    </row>
    <row r="29" spans="18:21" ht="12">
      <c r="R29" s="55" t="s">
        <v>67</v>
      </c>
      <c r="S29" s="56"/>
      <c r="T29" s="56"/>
      <c r="U29" s="56"/>
    </row>
    <row r="30" spans="1:21" ht="12">
      <c r="A30" s="20" t="s">
        <v>68</v>
      </c>
      <c r="B30" s="1" t="s">
        <v>69</v>
      </c>
      <c r="C30" s="2" t="s">
        <v>70</v>
      </c>
      <c r="D30" s="3" t="s">
        <v>71</v>
      </c>
      <c r="F30" s="44" t="s">
        <v>72</v>
      </c>
      <c r="G30" s="45"/>
      <c r="H30" s="46"/>
      <c r="R30" s="57" t="s">
        <v>73</v>
      </c>
      <c r="S30" s="56"/>
      <c r="T30" s="56"/>
      <c r="U30" s="56"/>
    </row>
    <row r="31" spans="1:21" ht="12">
      <c r="A31" s="4" t="s">
        <v>222</v>
      </c>
      <c r="B31" s="21">
        <f>G28*C31/(G27+G26)</f>
        <v>106.65667345430724</v>
      </c>
      <c r="C31" s="22">
        <f>G24*B31^G25</f>
        <v>81.77011629232086</v>
      </c>
      <c r="D31" s="23">
        <f>G28*C31</f>
        <v>24.531034887696258</v>
      </c>
      <c r="F31" s="44" t="s">
        <v>223</v>
      </c>
      <c r="G31" s="45"/>
      <c r="H31" s="46"/>
      <c r="R31" s="55" t="s">
        <v>74</v>
      </c>
      <c r="S31" s="56"/>
      <c r="T31" s="56"/>
      <c r="U31" s="56"/>
    </row>
    <row r="32" spans="1:21" ht="12">
      <c r="A32" s="4" t="s">
        <v>75</v>
      </c>
      <c r="B32" s="24">
        <f>H28*C32/(H27+H26)</f>
        <v>106.65667340059656</v>
      </c>
      <c r="C32" s="25">
        <f>H24*B32^H25</f>
        <v>81.7701162737907</v>
      </c>
      <c r="D32" s="26">
        <f>H28*C32</f>
        <v>24.53103488213721</v>
      </c>
      <c r="F32" s="44" t="s">
        <v>76</v>
      </c>
      <c r="G32" s="47"/>
      <c r="H32" s="47"/>
      <c r="R32" s="55" t="s">
        <v>77</v>
      </c>
      <c r="S32" s="56"/>
      <c r="T32" s="56"/>
      <c r="U32" s="56"/>
    </row>
    <row r="33" spans="1:21" ht="12">
      <c r="A33" s="10" t="s">
        <v>4</v>
      </c>
      <c r="B33" s="10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R33" s="55" t="s">
        <v>78</v>
      </c>
      <c r="S33" s="56"/>
      <c r="T33" s="56"/>
      <c r="U33" s="56"/>
    </row>
    <row r="34" spans="1:21" ht="12">
      <c r="A34" s="12"/>
      <c r="R34" s="57" t="s">
        <v>79</v>
      </c>
      <c r="S34" s="56"/>
      <c r="T34" s="56"/>
      <c r="U34" s="56"/>
    </row>
    <row r="35" spans="1:21" ht="12">
      <c r="A35" s="12"/>
      <c r="R35" s="57" t="s">
        <v>80</v>
      </c>
      <c r="S35" s="56"/>
      <c r="T35" s="56"/>
      <c r="U35" s="56"/>
    </row>
    <row r="36" spans="1:21" ht="12">
      <c r="A36" s="27"/>
      <c r="B36" s="28"/>
      <c r="C36" s="28"/>
      <c r="D36" s="28"/>
      <c r="E36" s="29"/>
      <c r="R36" s="55" t="s">
        <v>81</v>
      </c>
      <c r="S36" s="56"/>
      <c r="T36" s="56"/>
      <c r="U36" s="56"/>
    </row>
    <row r="37" spans="1:21" ht="12">
      <c r="A37" s="27"/>
      <c r="B37" s="28"/>
      <c r="C37" s="28"/>
      <c r="D37" s="28"/>
      <c r="E37" s="29"/>
      <c r="R37" s="55" t="s">
        <v>82</v>
      </c>
      <c r="S37" s="56"/>
      <c r="T37" s="56"/>
      <c r="U37" s="56"/>
    </row>
    <row r="38" spans="1:21" ht="12">
      <c r="A38" s="12"/>
      <c r="R38" s="55" t="s">
        <v>83</v>
      </c>
      <c r="S38" s="56"/>
      <c r="T38" s="56"/>
      <c r="U38" s="56"/>
    </row>
    <row r="39" spans="2:21" ht="12">
      <c r="B39" s="19" t="s">
        <v>84</v>
      </c>
      <c r="C39" s="30" t="s">
        <v>85</v>
      </c>
      <c r="D39" s="19" t="s">
        <v>84</v>
      </c>
      <c r="E39" s="30" t="s">
        <v>85</v>
      </c>
      <c r="F39" s="19" t="s">
        <v>84</v>
      </c>
      <c r="G39" s="30" t="s">
        <v>85</v>
      </c>
      <c r="H39" s="4" t="s">
        <v>86</v>
      </c>
      <c r="I39" s="50" t="s">
        <v>219</v>
      </c>
      <c r="J39" s="50" t="s">
        <v>87</v>
      </c>
      <c r="K39" s="51" t="s">
        <v>220</v>
      </c>
      <c r="L39" s="51" t="s">
        <v>221</v>
      </c>
      <c r="R39" s="55" t="s">
        <v>88</v>
      </c>
      <c r="S39" s="56"/>
      <c r="T39" s="56"/>
      <c r="U39" s="56"/>
    </row>
    <row r="40" spans="1:21" ht="12">
      <c r="A40" s="5" t="s">
        <v>89</v>
      </c>
      <c r="B40" s="19" t="s">
        <v>212</v>
      </c>
      <c r="C40" s="30" t="s">
        <v>213</v>
      </c>
      <c r="D40" s="19" t="s">
        <v>216</v>
      </c>
      <c r="E40" s="30" t="s">
        <v>217</v>
      </c>
      <c r="F40" s="48" t="s">
        <v>214</v>
      </c>
      <c r="G40" s="49" t="s">
        <v>215</v>
      </c>
      <c r="H40" s="10" t="s">
        <v>4</v>
      </c>
      <c r="I40" s="52" t="s">
        <v>4</v>
      </c>
      <c r="J40" s="52" t="s">
        <v>4</v>
      </c>
      <c r="K40" s="52" t="s">
        <v>4</v>
      </c>
      <c r="L40" s="52" t="s">
        <v>4</v>
      </c>
      <c r="R40" s="55" t="s">
        <v>90</v>
      </c>
      <c r="S40" s="56"/>
      <c r="T40" s="56"/>
      <c r="U40" s="56"/>
    </row>
    <row r="41" spans="1:21" ht="12">
      <c r="A41" s="10" t="s">
        <v>91</v>
      </c>
      <c r="B41" s="31" t="s">
        <v>4</v>
      </c>
      <c r="C41" s="32" t="s">
        <v>4</v>
      </c>
      <c r="D41" s="31" t="s">
        <v>4</v>
      </c>
      <c r="E41" s="32" t="s">
        <v>4</v>
      </c>
      <c r="F41" s="31" t="s">
        <v>4</v>
      </c>
      <c r="G41" s="32" t="s">
        <v>4</v>
      </c>
      <c r="H41" s="33">
        <v>-3</v>
      </c>
      <c r="I41" s="53">
        <f>$B$32</f>
        <v>106.65667340059656</v>
      </c>
      <c r="J41" s="53">
        <f aca="true" t="shared" si="0" ref="J41:J74">$G$24*$I41^$G$25</f>
        <v>81.7701162737907</v>
      </c>
      <c r="K41" s="54">
        <f aca="true" t="shared" si="1" ref="K41:L44">$H$27</f>
        <v>0.03</v>
      </c>
      <c r="L41" s="54">
        <f t="shared" si="1"/>
        <v>0.03</v>
      </c>
      <c r="R41" s="55" t="s">
        <v>92</v>
      </c>
      <c r="S41" s="56"/>
      <c r="T41" s="56"/>
      <c r="U41" s="56"/>
    </row>
    <row r="42" spans="1:21" ht="12">
      <c r="A42" s="33">
        <v>0</v>
      </c>
      <c r="B42" s="34">
        <f aca="true" t="shared" si="2" ref="B42:B72">$H$24*$A42^$H$25</f>
        <v>0</v>
      </c>
      <c r="C42" s="35">
        <f aca="true" t="shared" si="3" ref="C42:C72">$G$24*$A42^$G$25</f>
        <v>0</v>
      </c>
      <c r="D42" s="34">
        <f aca="true" t="shared" si="4" ref="D42:D72">$H$28*$B42</f>
        <v>0</v>
      </c>
      <c r="E42" s="35">
        <f aca="true" t="shared" si="5" ref="E42:E72">$G$28*$C42</f>
        <v>0</v>
      </c>
      <c r="F42" s="34">
        <f aca="true" t="shared" si="6" ref="F42:F72">($H$26+$H$27)*$A42</f>
        <v>0</v>
      </c>
      <c r="G42" s="35">
        <f aca="true" t="shared" si="7" ref="G42:G72">($G$26+$G$27)*$A42</f>
        <v>0</v>
      </c>
      <c r="H42" s="33">
        <v>-2</v>
      </c>
      <c r="I42" s="53">
        <f>$B$32</f>
        <v>106.65667340059656</v>
      </c>
      <c r="J42" s="53">
        <f t="shared" si="0"/>
        <v>81.7701162737907</v>
      </c>
      <c r="K42" s="54">
        <f t="shared" si="1"/>
        <v>0.03</v>
      </c>
      <c r="L42" s="54">
        <f t="shared" si="1"/>
        <v>0.03</v>
      </c>
      <c r="R42" s="55" t="s">
        <v>93</v>
      </c>
      <c r="S42" s="56"/>
      <c r="T42" s="56"/>
      <c r="U42" s="56"/>
    </row>
    <row r="43" spans="1:21" ht="12">
      <c r="A43" s="33">
        <f>A42+10</f>
        <v>10</v>
      </c>
      <c r="B43" s="34">
        <f t="shared" si="2"/>
        <v>28.18382931264454</v>
      </c>
      <c r="C43" s="35">
        <f t="shared" si="3"/>
        <v>28.18382931264454</v>
      </c>
      <c r="D43" s="34">
        <f t="shared" si="4"/>
        <v>8.455148793793361</v>
      </c>
      <c r="E43" s="35">
        <f t="shared" si="5"/>
        <v>8.455148793793361</v>
      </c>
      <c r="F43" s="34">
        <f t="shared" si="6"/>
        <v>2.3000000000000003</v>
      </c>
      <c r="G43" s="35">
        <f t="shared" si="7"/>
        <v>2.3000000000000003</v>
      </c>
      <c r="H43" s="33">
        <v>-1</v>
      </c>
      <c r="I43" s="53">
        <f>$B$32</f>
        <v>106.65667340059656</v>
      </c>
      <c r="J43" s="53">
        <f t="shared" si="0"/>
        <v>81.7701162737907</v>
      </c>
      <c r="K43" s="54">
        <f t="shared" si="1"/>
        <v>0.03</v>
      </c>
      <c r="L43" s="54">
        <f t="shared" si="1"/>
        <v>0.03</v>
      </c>
      <c r="R43" s="55" t="s">
        <v>94</v>
      </c>
      <c r="S43" s="56"/>
      <c r="T43" s="56"/>
      <c r="U43" s="56"/>
    </row>
    <row r="44" spans="1:21" ht="12">
      <c r="A44" s="33">
        <f aca="true" t="shared" si="8" ref="A44:A72">A43+10</f>
        <v>20</v>
      </c>
      <c r="B44" s="34">
        <f t="shared" si="2"/>
        <v>38.500245430567006</v>
      </c>
      <c r="C44" s="35">
        <f t="shared" si="3"/>
        <v>38.500245430567006</v>
      </c>
      <c r="D44" s="34">
        <f t="shared" si="4"/>
        <v>11.550073629170102</v>
      </c>
      <c r="E44" s="35">
        <f t="shared" si="5"/>
        <v>11.550073629170102</v>
      </c>
      <c r="F44" s="34">
        <f t="shared" si="6"/>
        <v>4.6000000000000005</v>
      </c>
      <c r="G44" s="35">
        <f t="shared" si="7"/>
        <v>4.6000000000000005</v>
      </c>
      <c r="H44" s="33">
        <v>0</v>
      </c>
      <c r="I44" s="53">
        <f>$B$32</f>
        <v>106.65667340059656</v>
      </c>
      <c r="J44" s="53">
        <f t="shared" si="0"/>
        <v>81.7701162737907</v>
      </c>
      <c r="K44" s="54">
        <f t="shared" si="1"/>
        <v>0.03</v>
      </c>
      <c r="L44" s="54">
        <f t="shared" si="1"/>
        <v>0.03</v>
      </c>
      <c r="R44" s="57" t="s">
        <v>95</v>
      </c>
      <c r="S44" s="56"/>
      <c r="T44" s="56"/>
      <c r="U44" s="56"/>
    </row>
    <row r="45" spans="1:21" ht="12">
      <c r="A45" s="33">
        <f t="shared" si="8"/>
        <v>30</v>
      </c>
      <c r="B45" s="34">
        <f t="shared" si="2"/>
        <v>46.20665866923075</v>
      </c>
      <c r="C45" s="35">
        <f t="shared" si="3"/>
        <v>46.20665866923075</v>
      </c>
      <c r="D45" s="34">
        <f t="shared" si="4"/>
        <v>13.861997600769223</v>
      </c>
      <c r="E45" s="35">
        <f t="shared" si="5"/>
        <v>13.861997600769223</v>
      </c>
      <c r="F45" s="34">
        <f t="shared" si="6"/>
        <v>6.9</v>
      </c>
      <c r="G45" s="35">
        <f t="shared" si="7"/>
        <v>6.9</v>
      </c>
      <c r="H45" s="33">
        <v>1</v>
      </c>
      <c r="I45" s="53">
        <f>$G$28*$J41+(1-$G$27-$G$26)*$I41</f>
        <v>106.65667340059656</v>
      </c>
      <c r="J45" s="53">
        <f t="shared" si="0"/>
        <v>81.7701162737907</v>
      </c>
      <c r="K45" s="53">
        <f>$G$27+(J45-J41)/J41</f>
        <v>0.03</v>
      </c>
      <c r="L45" s="54">
        <f aca="true" t="shared" si="9" ref="L45:L74">$G$27</f>
        <v>0.03</v>
      </c>
      <c r="R45" s="55" t="s">
        <v>96</v>
      </c>
      <c r="S45" s="56"/>
      <c r="T45" s="56"/>
      <c r="U45" s="56"/>
    </row>
    <row r="46" spans="1:21" ht="12">
      <c r="A46" s="33">
        <f t="shared" si="8"/>
        <v>40</v>
      </c>
      <c r="B46" s="34">
        <f t="shared" si="2"/>
        <v>52.592885153078996</v>
      </c>
      <c r="C46" s="35">
        <f t="shared" si="3"/>
        <v>52.592885153078996</v>
      </c>
      <c r="D46" s="34">
        <f t="shared" si="4"/>
        <v>15.777865545923698</v>
      </c>
      <c r="E46" s="35">
        <f t="shared" si="5"/>
        <v>15.777865545923698</v>
      </c>
      <c r="F46" s="34">
        <f t="shared" si="6"/>
        <v>9.200000000000001</v>
      </c>
      <c r="G46" s="35">
        <f t="shared" si="7"/>
        <v>9.200000000000001</v>
      </c>
      <c r="H46" s="33">
        <v>2</v>
      </c>
      <c r="I46" s="53">
        <f aca="true" t="shared" si="10" ref="I46:I74">$G$28*$J45+(1-$G$27-$G$26)*$I45</f>
        <v>106.65667340059656</v>
      </c>
      <c r="J46" s="53">
        <f t="shared" si="0"/>
        <v>81.7701162737907</v>
      </c>
      <c r="K46" s="53">
        <f aca="true" t="shared" si="11" ref="K46:K74">$G$27+(J46-J45)/J45</f>
        <v>0.03</v>
      </c>
      <c r="L46" s="54">
        <f t="shared" si="9"/>
        <v>0.03</v>
      </c>
      <c r="R46" s="55" t="s">
        <v>97</v>
      </c>
      <c r="S46" s="56"/>
      <c r="T46" s="56"/>
      <c r="U46" s="56"/>
    </row>
    <row r="47" spans="1:21" ht="12">
      <c r="A47" s="33">
        <f t="shared" si="8"/>
        <v>50</v>
      </c>
      <c r="B47" s="34">
        <f t="shared" si="2"/>
        <v>58.148230317277985</v>
      </c>
      <c r="C47" s="35">
        <f t="shared" si="3"/>
        <v>58.148230317277985</v>
      </c>
      <c r="D47" s="34">
        <f t="shared" si="4"/>
        <v>17.444469095183393</v>
      </c>
      <c r="E47" s="35">
        <f t="shared" si="5"/>
        <v>17.444469095183393</v>
      </c>
      <c r="F47" s="34">
        <f t="shared" si="6"/>
        <v>11.5</v>
      </c>
      <c r="G47" s="35">
        <f t="shared" si="7"/>
        <v>11.5</v>
      </c>
      <c r="H47" s="33">
        <v>3</v>
      </c>
      <c r="I47" s="53">
        <f t="shared" si="10"/>
        <v>106.65667340059656</v>
      </c>
      <c r="J47" s="53">
        <f t="shared" si="0"/>
        <v>81.7701162737907</v>
      </c>
      <c r="K47" s="53">
        <f t="shared" si="11"/>
        <v>0.03</v>
      </c>
      <c r="L47" s="54">
        <f t="shared" si="9"/>
        <v>0.03</v>
      </c>
      <c r="R47" s="56"/>
      <c r="S47" s="56"/>
      <c r="T47" s="56"/>
      <c r="U47" s="56"/>
    </row>
    <row r="48" spans="1:12" ht="12">
      <c r="A48" s="33">
        <f t="shared" si="8"/>
        <v>60</v>
      </c>
      <c r="B48" s="34">
        <f t="shared" si="2"/>
        <v>63.12015587227867</v>
      </c>
      <c r="C48" s="35">
        <f t="shared" si="3"/>
        <v>63.12015587227867</v>
      </c>
      <c r="D48" s="34">
        <f t="shared" si="4"/>
        <v>18.936046761683603</v>
      </c>
      <c r="E48" s="35">
        <f t="shared" si="5"/>
        <v>18.936046761683603</v>
      </c>
      <c r="F48" s="34">
        <f t="shared" si="6"/>
        <v>13.8</v>
      </c>
      <c r="G48" s="35">
        <f t="shared" si="7"/>
        <v>13.8</v>
      </c>
      <c r="H48" s="33">
        <v>4</v>
      </c>
      <c r="I48" s="53">
        <f t="shared" si="10"/>
        <v>106.65667340059656</v>
      </c>
      <c r="J48" s="53">
        <f t="shared" si="0"/>
        <v>81.7701162737907</v>
      </c>
      <c r="K48" s="53">
        <f t="shared" si="11"/>
        <v>0.03</v>
      </c>
      <c r="L48" s="54">
        <f t="shared" si="9"/>
        <v>0.03</v>
      </c>
    </row>
    <row r="49" spans="1:23" ht="12">
      <c r="A49" s="33">
        <f t="shared" si="8"/>
        <v>70</v>
      </c>
      <c r="B49" s="34">
        <f t="shared" si="2"/>
        <v>67.6540995315175</v>
      </c>
      <c r="C49" s="35">
        <f t="shared" si="3"/>
        <v>67.6540995315175</v>
      </c>
      <c r="D49" s="34">
        <f t="shared" si="4"/>
        <v>20.29622985945525</v>
      </c>
      <c r="E49" s="35">
        <f t="shared" si="5"/>
        <v>20.29622985945525</v>
      </c>
      <c r="F49" s="34">
        <f t="shared" si="6"/>
        <v>16.1</v>
      </c>
      <c r="G49" s="35">
        <f t="shared" si="7"/>
        <v>16.1</v>
      </c>
      <c r="H49" s="33">
        <v>5</v>
      </c>
      <c r="I49" s="53">
        <f t="shared" si="10"/>
        <v>106.65667340059656</v>
      </c>
      <c r="J49" s="53">
        <f t="shared" si="0"/>
        <v>81.7701162737907</v>
      </c>
      <c r="K49" s="53">
        <f t="shared" si="11"/>
        <v>0.03</v>
      </c>
      <c r="L49" s="54">
        <f t="shared" si="9"/>
        <v>0.03</v>
      </c>
      <c r="Q49" s="55" t="s">
        <v>98</v>
      </c>
      <c r="R49" s="55" t="s">
        <v>99</v>
      </c>
      <c r="S49" s="55" t="s">
        <v>100</v>
      </c>
      <c r="T49" s="55" t="s">
        <v>101</v>
      </c>
      <c r="U49" s="55" t="s">
        <v>102</v>
      </c>
      <c r="V49" s="55" t="s">
        <v>103</v>
      </c>
      <c r="W49" s="56"/>
    </row>
    <row r="50" spans="1:23" ht="12">
      <c r="A50" s="33">
        <f t="shared" si="8"/>
        <v>80</v>
      </c>
      <c r="B50" s="34">
        <f t="shared" si="2"/>
        <v>71.84399833796645</v>
      </c>
      <c r="C50" s="35">
        <f t="shared" si="3"/>
        <v>71.84399833796645</v>
      </c>
      <c r="D50" s="34">
        <f t="shared" si="4"/>
        <v>21.553199501389937</v>
      </c>
      <c r="E50" s="35">
        <f t="shared" si="5"/>
        <v>21.553199501389937</v>
      </c>
      <c r="F50" s="34">
        <f t="shared" si="6"/>
        <v>18.400000000000002</v>
      </c>
      <c r="G50" s="35">
        <f t="shared" si="7"/>
        <v>18.400000000000002</v>
      </c>
      <c r="H50" s="33">
        <v>6</v>
      </c>
      <c r="I50" s="53">
        <f t="shared" si="10"/>
        <v>106.65667340059656</v>
      </c>
      <c r="J50" s="53">
        <f t="shared" si="0"/>
        <v>81.7701162737907</v>
      </c>
      <c r="K50" s="53">
        <f t="shared" si="11"/>
        <v>0.03</v>
      </c>
      <c r="L50" s="54">
        <f t="shared" si="9"/>
        <v>0.03</v>
      </c>
      <c r="Q50" s="56"/>
      <c r="R50" s="55" t="s">
        <v>104</v>
      </c>
      <c r="S50" s="55" t="s">
        <v>105</v>
      </c>
      <c r="T50" s="55" t="s">
        <v>106</v>
      </c>
      <c r="U50" s="55" t="s">
        <v>107</v>
      </c>
      <c r="V50" s="55" t="s">
        <v>108</v>
      </c>
      <c r="W50" s="56"/>
    </row>
    <row r="51" spans="1:23" ht="12">
      <c r="A51" s="33">
        <f t="shared" si="8"/>
        <v>90</v>
      </c>
      <c r="B51" s="34">
        <f t="shared" si="2"/>
        <v>75.75462091011579</v>
      </c>
      <c r="C51" s="35">
        <f t="shared" si="3"/>
        <v>75.75462091011579</v>
      </c>
      <c r="D51" s="34">
        <f t="shared" si="4"/>
        <v>22.726386273034738</v>
      </c>
      <c r="E51" s="35">
        <f t="shared" si="5"/>
        <v>22.726386273034738</v>
      </c>
      <c r="F51" s="34">
        <f t="shared" si="6"/>
        <v>20.7</v>
      </c>
      <c r="G51" s="35">
        <f t="shared" si="7"/>
        <v>20.7</v>
      </c>
      <c r="H51" s="33">
        <v>7</v>
      </c>
      <c r="I51" s="53">
        <f t="shared" si="10"/>
        <v>106.65667340059656</v>
      </c>
      <c r="J51" s="53">
        <f t="shared" si="0"/>
        <v>81.7701162737907</v>
      </c>
      <c r="K51" s="53">
        <f t="shared" si="11"/>
        <v>0.03</v>
      </c>
      <c r="L51" s="54">
        <f t="shared" si="9"/>
        <v>0.03</v>
      </c>
      <c r="Q51" s="55" t="s">
        <v>109</v>
      </c>
      <c r="R51" s="55" t="s">
        <v>110</v>
      </c>
      <c r="S51" s="55" t="s">
        <v>111</v>
      </c>
      <c r="T51" s="55" t="s">
        <v>112</v>
      </c>
      <c r="U51" s="55" t="s">
        <v>113</v>
      </c>
      <c r="V51" s="55" t="s">
        <v>12</v>
      </c>
      <c r="W51" s="56"/>
    </row>
    <row r="52" spans="1:23" ht="12">
      <c r="A52" s="33">
        <f t="shared" si="8"/>
        <v>100</v>
      </c>
      <c r="B52" s="34">
        <f t="shared" si="2"/>
        <v>79.43282347242817</v>
      </c>
      <c r="C52" s="35">
        <f t="shared" si="3"/>
        <v>79.43282347242817</v>
      </c>
      <c r="D52" s="34">
        <f t="shared" si="4"/>
        <v>23.82984704172845</v>
      </c>
      <c r="E52" s="35">
        <f t="shared" si="5"/>
        <v>23.82984704172845</v>
      </c>
      <c r="F52" s="34">
        <f t="shared" si="6"/>
        <v>23</v>
      </c>
      <c r="G52" s="35">
        <f t="shared" si="7"/>
        <v>23</v>
      </c>
      <c r="H52" s="33">
        <v>8</v>
      </c>
      <c r="I52" s="53">
        <f t="shared" si="10"/>
        <v>106.65667340059656</v>
      </c>
      <c r="J52" s="53">
        <f t="shared" si="0"/>
        <v>81.7701162737907</v>
      </c>
      <c r="K52" s="53">
        <f t="shared" si="11"/>
        <v>0.03</v>
      </c>
      <c r="L52" s="54">
        <f t="shared" si="9"/>
        <v>0.03</v>
      </c>
      <c r="Q52" s="56"/>
      <c r="R52" s="55" t="s">
        <v>114</v>
      </c>
      <c r="S52" s="55" t="s">
        <v>115</v>
      </c>
      <c r="T52" s="55" t="s">
        <v>116</v>
      </c>
      <c r="U52" s="55" t="s">
        <v>117</v>
      </c>
      <c r="V52" s="56"/>
      <c r="W52" s="56"/>
    </row>
    <row r="53" spans="1:23" ht="12">
      <c r="A53" s="33">
        <f t="shared" si="8"/>
        <v>110</v>
      </c>
      <c r="B53" s="34">
        <f t="shared" si="2"/>
        <v>82.91377874853394</v>
      </c>
      <c r="C53" s="35">
        <f t="shared" si="3"/>
        <v>82.91377874853394</v>
      </c>
      <c r="D53" s="34">
        <f t="shared" si="4"/>
        <v>24.874133624560184</v>
      </c>
      <c r="E53" s="35">
        <f t="shared" si="5"/>
        <v>24.874133624560184</v>
      </c>
      <c r="F53" s="34">
        <f t="shared" si="6"/>
        <v>25.3</v>
      </c>
      <c r="G53" s="35">
        <f t="shared" si="7"/>
        <v>25.3</v>
      </c>
      <c r="H53" s="33">
        <v>9</v>
      </c>
      <c r="I53" s="53">
        <f t="shared" si="10"/>
        <v>106.65667340059656</v>
      </c>
      <c r="J53" s="53">
        <f t="shared" si="0"/>
        <v>81.7701162737907</v>
      </c>
      <c r="K53" s="53">
        <f t="shared" si="11"/>
        <v>0.03</v>
      </c>
      <c r="L53" s="54">
        <f t="shared" si="9"/>
        <v>0.03</v>
      </c>
      <c r="Q53" s="56"/>
      <c r="R53" s="56"/>
      <c r="S53" s="56"/>
      <c r="T53" s="55" t="s">
        <v>115</v>
      </c>
      <c r="U53" s="55" t="s">
        <v>38</v>
      </c>
      <c r="V53" s="56"/>
      <c r="W53" s="56"/>
    </row>
    <row r="54" spans="1:23" ht="12">
      <c r="A54" s="33">
        <f t="shared" si="8"/>
        <v>120</v>
      </c>
      <c r="B54" s="34">
        <f t="shared" si="2"/>
        <v>86.22467393414502</v>
      </c>
      <c r="C54" s="35">
        <f t="shared" si="3"/>
        <v>86.22467393414502</v>
      </c>
      <c r="D54" s="34">
        <f t="shared" si="4"/>
        <v>25.867402180243506</v>
      </c>
      <c r="E54" s="35">
        <f t="shared" si="5"/>
        <v>25.867402180243506</v>
      </c>
      <c r="F54" s="34">
        <f t="shared" si="6"/>
        <v>27.6</v>
      </c>
      <c r="G54" s="35">
        <f t="shared" si="7"/>
        <v>27.6</v>
      </c>
      <c r="H54" s="33">
        <v>10</v>
      </c>
      <c r="I54" s="53">
        <f t="shared" si="10"/>
        <v>106.65667340059656</v>
      </c>
      <c r="J54" s="53">
        <f t="shared" si="0"/>
        <v>81.7701162737907</v>
      </c>
      <c r="K54" s="53">
        <f t="shared" si="11"/>
        <v>0.03</v>
      </c>
      <c r="L54" s="54">
        <f t="shared" si="9"/>
        <v>0.03</v>
      </c>
      <c r="Q54" s="56"/>
      <c r="R54" s="56"/>
      <c r="S54" s="56"/>
      <c r="T54" s="56"/>
      <c r="U54" s="55" t="s">
        <v>115</v>
      </c>
      <c r="V54" s="56"/>
      <c r="W54" s="56"/>
    </row>
    <row r="55" spans="1:23" ht="12">
      <c r="A55" s="33">
        <f t="shared" si="8"/>
        <v>130</v>
      </c>
      <c r="B55" s="34">
        <f t="shared" si="2"/>
        <v>89.38703020954466</v>
      </c>
      <c r="C55" s="35">
        <f t="shared" si="3"/>
        <v>89.38703020954466</v>
      </c>
      <c r="D55" s="34">
        <f t="shared" si="4"/>
        <v>26.816109062863397</v>
      </c>
      <c r="E55" s="35">
        <f t="shared" si="5"/>
        <v>26.816109062863397</v>
      </c>
      <c r="F55" s="34">
        <f t="shared" si="6"/>
        <v>29.900000000000002</v>
      </c>
      <c r="G55" s="35">
        <f t="shared" si="7"/>
        <v>29.900000000000002</v>
      </c>
      <c r="H55" s="33">
        <v>11</v>
      </c>
      <c r="I55" s="53">
        <f t="shared" si="10"/>
        <v>106.65667340059656</v>
      </c>
      <c r="J55" s="53">
        <f t="shared" si="0"/>
        <v>81.7701162737907</v>
      </c>
      <c r="K55" s="53">
        <f t="shared" si="11"/>
        <v>0.03</v>
      </c>
      <c r="L55" s="54">
        <f t="shared" si="9"/>
        <v>0.03</v>
      </c>
      <c r="Q55" s="56"/>
      <c r="R55" s="56"/>
      <c r="S55" s="56"/>
      <c r="T55" s="56"/>
      <c r="U55" s="56"/>
      <c r="V55" s="56"/>
      <c r="W55" s="56"/>
    </row>
    <row r="56" spans="1:23" ht="12">
      <c r="A56" s="33">
        <f t="shared" si="8"/>
        <v>140</v>
      </c>
      <c r="B56" s="34">
        <f t="shared" si="2"/>
        <v>92.41822349452158</v>
      </c>
      <c r="C56" s="35">
        <f t="shared" si="3"/>
        <v>92.41822349452158</v>
      </c>
      <c r="D56" s="34">
        <f t="shared" si="4"/>
        <v>27.725467048356474</v>
      </c>
      <c r="E56" s="35">
        <f t="shared" si="5"/>
        <v>27.725467048356474</v>
      </c>
      <c r="F56" s="34">
        <f t="shared" si="6"/>
        <v>32.2</v>
      </c>
      <c r="G56" s="35">
        <f t="shared" si="7"/>
        <v>32.2</v>
      </c>
      <c r="H56" s="33">
        <v>12</v>
      </c>
      <c r="I56" s="53">
        <f t="shared" si="10"/>
        <v>106.65667340059656</v>
      </c>
      <c r="J56" s="53">
        <f t="shared" si="0"/>
        <v>81.7701162737907</v>
      </c>
      <c r="K56" s="53">
        <f t="shared" si="11"/>
        <v>0.03</v>
      </c>
      <c r="L56" s="54">
        <f t="shared" si="9"/>
        <v>0.03</v>
      </c>
      <c r="Q56" s="55" t="s">
        <v>118</v>
      </c>
      <c r="R56" s="55" t="s">
        <v>57</v>
      </c>
      <c r="S56" s="55" t="s">
        <v>59</v>
      </c>
      <c r="T56" s="55" t="s">
        <v>61</v>
      </c>
      <c r="U56" s="55" t="s">
        <v>63</v>
      </c>
      <c r="V56" s="55" t="s">
        <v>65</v>
      </c>
      <c r="W56" s="55" t="s">
        <v>103</v>
      </c>
    </row>
    <row r="57" spans="1:23" ht="12">
      <c r="A57" s="33">
        <f t="shared" si="8"/>
        <v>150</v>
      </c>
      <c r="B57" s="34">
        <f t="shared" si="2"/>
        <v>95.33251854051085</v>
      </c>
      <c r="C57" s="35">
        <f t="shared" si="3"/>
        <v>95.33251854051085</v>
      </c>
      <c r="D57" s="34">
        <f t="shared" si="4"/>
        <v>28.599755562153252</v>
      </c>
      <c r="E57" s="35">
        <f t="shared" si="5"/>
        <v>28.599755562153252</v>
      </c>
      <c r="F57" s="34">
        <f t="shared" si="6"/>
        <v>34.5</v>
      </c>
      <c r="G57" s="35">
        <f t="shared" si="7"/>
        <v>34.5</v>
      </c>
      <c r="H57" s="33">
        <v>13</v>
      </c>
      <c r="I57" s="53">
        <f t="shared" si="10"/>
        <v>106.65667340059656</v>
      </c>
      <c r="J57" s="53">
        <f t="shared" si="0"/>
        <v>81.7701162737907</v>
      </c>
      <c r="K57" s="53">
        <f t="shared" si="11"/>
        <v>0.03</v>
      </c>
      <c r="L57" s="54">
        <f t="shared" si="9"/>
        <v>0.03</v>
      </c>
      <c r="Q57" s="56"/>
      <c r="R57" s="55" t="s">
        <v>119</v>
      </c>
      <c r="S57" s="55" t="s">
        <v>120</v>
      </c>
      <c r="T57" s="55" t="s">
        <v>121</v>
      </c>
      <c r="U57" s="55" t="s">
        <v>122</v>
      </c>
      <c r="V57" s="55" t="s">
        <v>123</v>
      </c>
      <c r="W57" s="55" t="s">
        <v>124</v>
      </c>
    </row>
    <row r="58" spans="1:23" ht="12">
      <c r="A58" s="33">
        <f t="shared" si="8"/>
        <v>160</v>
      </c>
      <c r="B58" s="34">
        <f t="shared" si="2"/>
        <v>98.14179393585805</v>
      </c>
      <c r="C58" s="35">
        <f t="shared" si="3"/>
        <v>98.14179393585805</v>
      </c>
      <c r="D58" s="34">
        <f t="shared" si="4"/>
        <v>29.442538180757413</v>
      </c>
      <c r="E58" s="35">
        <f t="shared" si="5"/>
        <v>29.442538180757413</v>
      </c>
      <c r="F58" s="34">
        <f t="shared" si="6"/>
        <v>36.800000000000004</v>
      </c>
      <c r="G58" s="35">
        <f t="shared" si="7"/>
        <v>36.800000000000004</v>
      </c>
      <c r="H58" s="33">
        <v>14</v>
      </c>
      <c r="I58" s="53">
        <f t="shared" si="10"/>
        <v>106.65667340059656</v>
      </c>
      <c r="J58" s="53">
        <f t="shared" si="0"/>
        <v>81.7701162737907</v>
      </c>
      <c r="K58" s="53">
        <f t="shared" si="11"/>
        <v>0.03</v>
      </c>
      <c r="L58" s="54">
        <f t="shared" si="9"/>
        <v>0.03</v>
      </c>
      <c r="Q58" s="56"/>
      <c r="R58" s="55" t="s">
        <v>125</v>
      </c>
      <c r="S58" s="55" t="s">
        <v>126</v>
      </c>
      <c r="T58" s="55" t="s">
        <v>127</v>
      </c>
      <c r="U58" s="55" t="s">
        <v>128</v>
      </c>
      <c r="V58" s="55" t="s">
        <v>129</v>
      </c>
      <c r="W58" s="55" t="s">
        <v>115</v>
      </c>
    </row>
    <row r="59" spans="1:23" ht="12">
      <c r="A59" s="33">
        <f t="shared" si="8"/>
        <v>170</v>
      </c>
      <c r="B59" s="34">
        <f t="shared" si="2"/>
        <v>100.85606381541322</v>
      </c>
      <c r="C59" s="35">
        <f t="shared" si="3"/>
        <v>100.85606381541322</v>
      </c>
      <c r="D59" s="34">
        <f t="shared" si="4"/>
        <v>30.256819144623964</v>
      </c>
      <c r="E59" s="35">
        <f t="shared" si="5"/>
        <v>30.256819144623964</v>
      </c>
      <c r="F59" s="34">
        <f t="shared" si="6"/>
        <v>39.1</v>
      </c>
      <c r="G59" s="35">
        <f t="shared" si="7"/>
        <v>39.1</v>
      </c>
      <c r="H59" s="33">
        <v>15</v>
      </c>
      <c r="I59" s="53">
        <f t="shared" si="10"/>
        <v>106.65667340059656</v>
      </c>
      <c r="J59" s="53">
        <f t="shared" si="0"/>
        <v>81.7701162737907</v>
      </c>
      <c r="K59" s="53">
        <f t="shared" si="11"/>
        <v>0.03</v>
      </c>
      <c r="L59" s="54">
        <f t="shared" si="9"/>
        <v>0.03</v>
      </c>
      <c r="Q59" s="56"/>
      <c r="R59" s="56"/>
      <c r="S59" s="56"/>
      <c r="T59" s="56"/>
      <c r="U59" s="56"/>
      <c r="V59" s="56"/>
      <c r="W59" s="56"/>
    </row>
    <row r="60" spans="1:21" ht="12">
      <c r="A60" s="33">
        <f t="shared" si="8"/>
        <v>180</v>
      </c>
      <c r="B60" s="34">
        <f t="shared" si="2"/>
        <v>103.48386179838649</v>
      </c>
      <c r="C60" s="35">
        <f t="shared" si="3"/>
        <v>103.48386179838649</v>
      </c>
      <c r="D60" s="34">
        <f t="shared" si="4"/>
        <v>31.045158539515946</v>
      </c>
      <c r="E60" s="35">
        <f t="shared" si="5"/>
        <v>31.045158539515946</v>
      </c>
      <c r="F60" s="34">
        <f t="shared" si="6"/>
        <v>41.4</v>
      </c>
      <c r="G60" s="35">
        <f t="shared" si="7"/>
        <v>41.4</v>
      </c>
      <c r="H60" s="33">
        <v>16</v>
      </c>
      <c r="I60" s="53">
        <f t="shared" si="10"/>
        <v>106.65667340059656</v>
      </c>
      <c r="J60" s="53">
        <f t="shared" si="0"/>
        <v>81.7701162737907</v>
      </c>
      <c r="K60" s="53">
        <f t="shared" si="11"/>
        <v>0.03</v>
      </c>
      <c r="L60" s="54">
        <f t="shared" si="9"/>
        <v>0.03</v>
      </c>
      <c r="Q60" s="55" t="s">
        <v>130</v>
      </c>
      <c r="R60" s="55" t="s">
        <v>131</v>
      </c>
      <c r="S60" s="56"/>
      <c r="T60" s="56"/>
      <c r="U60" s="56"/>
    </row>
    <row r="61" spans="1:21" ht="12">
      <c r="A61" s="33">
        <f t="shared" si="8"/>
        <v>190</v>
      </c>
      <c r="B61" s="34">
        <f t="shared" si="2"/>
        <v>106.0325291137657</v>
      </c>
      <c r="C61" s="35">
        <f t="shared" si="3"/>
        <v>106.0325291137657</v>
      </c>
      <c r="D61" s="34">
        <f t="shared" si="4"/>
        <v>31.80975873412971</v>
      </c>
      <c r="E61" s="35">
        <f t="shared" si="5"/>
        <v>31.80975873412971</v>
      </c>
      <c r="F61" s="34">
        <f t="shared" si="6"/>
        <v>43.7</v>
      </c>
      <c r="G61" s="35">
        <f t="shared" si="7"/>
        <v>43.7</v>
      </c>
      <c r="H61" s="33">
        <v>17</v>
      </c>
      <c r="I61" s="53">
        <f t="shared" si="10"/>
        <v>106.65667340059656</v>
      </c>
      <c r="J61" s="53">
        <f t="shared" si="0"/>
        <v>81.7701162737907</v>
      </c>
      <c r="K61" s="53">
        <f t="shared" si="11"/>
        <v>0.03</v>
      </c>
      <c r="L61" s="54">
        <f t="shared" si="9"/>
        <v>0.03</v>
      </c>
      <c r="Q61" s="56"/>
      <c r="R61" s="55" t="s">
        <v>132</v>
      </c>
      <c r="S61" s="56"/>
      <c r="T61" s="56"/>
      <c r="U61" s="56"/>
    </row>
    <row r="62" spans="1:21" ht="12">
      <c r="A62" s="33">
        <f t="shared" si="8"/>
        <v>200</v>
      </c>
      <c r="B62" s="34">
        <f t="shared" si="2"/>
        <v>108.50843457100231</v>
      </c>
      <c r="C62" s="35">
        <f t="shared" si="3"/>
        <v>108.50843457100231</v>
      </c>
      <c r="D62" s="34">
        <f t="shared" si="4"/>
        <v>32.55253037130069</v>
      </c>
      <c r="E62" s="35">
        <f t="shared" si="5"/>
        <v>32.55253037130069</v>
      </c>
      <c r="F62" s="34">
        <f t="shared" si="6"/>
        <v>46</v>
      </c>
      <c r="G62" s="35">
        <f t="shared" si="7"/>
        <v>46</v>
      </c>
      <c r="H62" s="33">
        <v>18</v>
      </c>
      <c r="I62" s="53">
        <f t="shared" si="10"/>
        <v>106.65667340059656</v>
      </c>
      <c r="J62" s="53">
        <f t="shared" si="0"/>
        <v>81.7701162737907</v>
      </c>
      <c r="K62" s="53">
        <f t="shared" si="11"/>
        <v>0.03</v>
      </c>
      <c r="L62" s="54">
        <f t="shared" si="9"/>
        <v>0.03</v>
      </c>
      <c r="Q62" s="56"/>
      <c r="R62" s="55" t="s">
        <v>133</v>
      </c>
      <c r="S62" s="56"/>
      <c r="T62" s="56"/>
      <c r="U62" s="56"/>
    </row>
    <row r="63" spans="1:20" ht="12">
      <c r="A63" s="33">
        <f t="shared" si="8"/>
        <v>210</v>
      </c>
      <c r="B63" s="34">
        <f t="shared" si="2"/>
        <v>110.91714507455153</v>
      </c>
      <c r="C63" s="35">
        <f t="shared" si="3"/>
        <v>110.91714507455153</v>
      </c>
      <c r="D63" s="34">
        <f t="shared" si="4"/>
        <v>33.275143522365454</v>
      </c>
      <c r="E63" s="35">
        <f t="shared" si="5"/>
        <v>33.275143522365454</v>
      </c>
      <c r="F63" s="34">
        <f t="shared" si="6"/>
        <v>48.300000000000004</v>
      </c>
      <c r="G63" s="35">
        <f t="shared" si="7"/>
        <v>48.300000000000004</v>
      </c>
      <c r="H63" s="33">
        <v>19</v>
      </c>
      <c r="I63" s="53">
        <f t="shared" si="10"/>
        <v>106.65667340059656</v>
      </c>
      <c r="J63" s="53">
        <f t="shared" si="0"/>
        <v>81.7701162737907</v>
      </c>
      <c r="K63" s="53">
        <f t="shared" si="11"/>
        <v>0.03</v>
      </c>
      <c r="L63" s="54">
        <f t="shared" si="9"/>
        <v>0.03</v>
      </c>
      <c r="Q63" s="56"/>
      <c r="R63" s="56"/>
      <c r="S63" s="56"/>
      <c r="T63" s="56"/>
    </row>
    <row r="64" spans="1:23" ht="12">
      <c r="A64" s="33">
        <f t="shared" si="8"/>
        <v>220</v>
      </c>
      <c r="B64" s="34">
        <f t="shared" si="2"/>
        <v>113.26355961012446</v>
      </c>
      <c r="C64" s="35">
        <f t="shared" si="3"/>
        <v>113.26355961012446</v>
      </c>
      <c r="D64" s="34">
        <f t="shared" si="4"/>
        <v>33.97906788303734</v>
      </c>
      <c r="E64" s="35">
        <f t="shared" si="5"/>
        <v>33.97906788303734</v>
      </c>
      <c r="F64" s="34">
        <f t="shared" si="6"/>
        <v>50.6</v>
      </c>
      <c r="G64" s="35">
        <f t="shared" si="7"/>
        <v>50.6</v>
      </c>
      <c r="H64" s="33">
        <v>20</v>
      </c>
      <c r="I64" s="53">
        <f t="shared" si="10"/>
        <v>106.65667340059656</v>
      </c>
      <c r="J64" s="53">
        <f t="shared" si="0"/>
        <v>81.7701162737907</v>
      </c>
      <c r="K64" s="53">
        <f t="shared" si="11"/>
        <v>0.03</v>
      </c>
      <c r="L64" s="54">
        <f t="shared" si="9"/>
        <v>0.03</v>
      </c>
      <c r="P64" s="56"/>
      <c r="Q64" s="55" t="s">
        <v>134</v>
      </c>
      <c r="R64" s="55" t="s">
        <v>135</v>
      </c>
      <c r="S64" s="56"/>
      <c r="T64" s="56"/>
      <c r="U64" s="56"/>
      <c r="V64" s="56"/>
      <c r="W64" s="56"/>
    </row>
    <row r="65" spans="1:23" ht="12">
      <c r="A65" s="33">
        <f t="shared" si="8"/>
        <v>230</v>
      </c>
      <c r="B65" s="34">
        <f t="shared" si="2"/>
        <v>115.55201582073803</v>
      </c>
      <c r="C65" s="35">
        <f t="shared" si="3"/>
        <v>115.55201582073803</v>
      </c>
      <c r="D65" s="34">
        <f t="shared" si="4"/>
        <v>34.66560474622141</v>
      </c>
      <c r="E65" s="35">
        <f t="shared" si="5"/>
        <v>34.66560474622141</v>
      </c>
      <c r="F65" s="34">
        <f t="shared" si="6"/>
        <v>52.900000000000006</v>
      </c>
      <c r="G65" s="35">
        <f t="shared" si="7"/>
        <v>52.900000000000006</v>
      </c>
      <c r="H65" s="33">
        <v>21</v>
      </c>
      <c r="I65" s="53">
        <f t="shared" si="10"/>
        <v>106.65667340059656</v>
      </c>
      <c r="J65" s="53">
        <f t="shared" si="0"/>
        <v>81.7701162737907</v>
      </c>
      <c r="K65" s="53">
        <f t="shared" si="11"/>
        <v>0.03</v>
      </c>
      <c r="L65" s="54">
        <f t="shared" si="9"/>
        <v>0.03</v>
      </c>
      <c r="P65" s="56"/>
      <c r="Q65" s="56"/>
      <c r="R65" s="55" t="s">
        <v>136</v>
      </c>
      <c r="S65" s="56"/>
      <c r="T65" s="56"/>
      <c r="U65" s="56"/>
      <c r="V65" s="56"/>
      <c r="W65" s="56"/>
    </row>
    <row r="66" spans="1:23" ht="12">
      <c r="A66" s="33">
        <f t="shared" si="8"/>
        <v>240</v>
      </c>
      <c r="B66" s="34">
        <f t="shared" si="2"/>
        <v>117.7863757195635</v>
      </c>
      <c r="C66" s="35">
        <f t="shared" si="3"/>
        <v>117.7863757195635</v>
      </c>
      <c r="D66" s="34">
        <f t="shared" si="4"/>
        <v>35.33591271586905</v>
      </c>
      <c r="E66" s="35">
        <f t="shared" si="5"/>
        <v>35.33591271586905</v>
      </c>
      <c r="F66" s="34">
        <f t="shared" si="6"/>
        <v>55.2</v>
      </c>
      <c r="G66" s="35">
        <f t="shared" si="7"/>
        <v>55.2</v>
      </c>
      <c r="H66" s="33">
        <v>22</v>
      </c>
      <c r="I66" s="53">
        <f t="shared" si="10"/>
        <v>106.65667340059656</v>
      </c>
      <c r="J66" s="53">
        <f t="shared" si="0"/>
        <v>81.7701162737907</v>
      </c>
      <c r="K66" s="53">
        <f t="shared" si="11"/>
        <v>0.03</v>
      </c>
      <c r="L66" s="54">
        <f t="shared" si="9"/>
        <v>0.03</v>
      </c>
      <c r="P66" s="56"/>
      <c r="Q66" s="56"/>
      <c r="R66" s="55" t="s">
        <v>137</v>
      </c>
      <c r="S66" s="56"/>
      <c r="T66" s="56"/>
      <c r="U66" s="56"/>
      <c r="V66" s="56"/>
      <c r="W66" s="56"/>
    </row>
    <row r="67" spans="1:23" ht="12">
      <c r="A67" s="33">
        <f t="shared" si="8"/>
        <v>250</v>
      </c>
      <c r="B67" s="34">
        <f t="shared" si="2"/>
        <v>119.97009531682907</v>
      </c>
      <c r="C67" s="35">
        <f t="shared" si="3"/>
        <v>119.97009531682907</v>
      </c>
      <c r="D67" s="34">
        <f t="shared" si="4"/>
        <v>35.99102859504872</v>
      </c>
      <c r="E67" s="35">
        <f t="shared" si="5"/>
        <v>35.99102859504872</v>
      </c>
      <c r="F67" s="34">
        <f t="shared" si="6"/>
        <v>57.5</v>
      </c>
      <c r="G67" s="35">
        <f t="shared" si="7"/>
        <v>57.5</v>
      </c>
      <c r="H67" s="33">
        <v>23</v>
      </c>
      <c r="I67" s="53">
        <f t="shared" si="10"/>
        <v>106.65667340059656</v>
      </c>
      <c r="J67" s="53">
        <f t="shared" si="0"/>
        <v>81.7701162737907</v>
      </c>
      <c r="K67" s="53">
        <f t="shared" si="11"/>
        <v>0.03</v>
      </c>
      <c r="L67" s="54">
        <f t="shared" si="9"/>
        <v>0.03</v>
      </c>
      <c r="P67" s="56"/>
      <c r="Q67" s="56"/>
      <c r="R67" s="55" t="s">
        <v>138</v>
      </c>
      <c r="S67" s="56"/>
      <c r="T67" s="56"/>
      <c r="U67" s="56"/>
      <c r="V67" s="56"/>
      <c r="W67" s="56"/>
    </row>
    <row r="68" spans="1:23" ht="12">
      <c r="A68" s="33">
        <f t="shared" si="8"/>
        <v>260</v>
      </c>
      <c r="B68" s="34">
        <f t="shared" si="2"/>
        <v>122.1062816979593</v>
      </c>
      <c r="C68" s="35">
        <f t="shared" si="3"/>
        <v>122.1062816979593</v>
      </c>
      <c r="D68" s="34">
        <f t="shared" si="4"/>
        <v>36.63188450938779</v>
      </c>
      <c r="E68" s="35">
        <f t="shared" si="5"/>
        <v>36.63188450938779</v>
      </c>
      <c r="F68" s="34">
        <f t="shared" si="6"/>
        <v>59.800000000000004</v>
      </c>
      <c r="G68" s="35">
        <f t="shared" si="7"/>
        <v>59.800000000000004</v>
      </c>
      <c r="H68" s="33">
        <v>24</v>
      </c>
      <c r="I68" s="53">
        <f t="shared" si="10"/>
        <v>106.65667340059656</v>
      </c>
      <c r="J68" s="53">
        <f t="shared" si="0"/>
        <v>81.7701162737907</v>
      </c>
      <c r="K68" s="53">
        <f t="shared" si="11"/>
        <v>0.03</v>
      </c>
      <c r="L68" s="54">
        <f t="shared" si="9"/>
        <v>0.03</v>
      </c>
      <c r="P68" s="56"/>
      <c r="Q68" s="56"/>
      <c r="R68" s="55" t="s">
        <v>125</v>
      </c>
      <c r="S68" s="56"/>
      <c r="T68" s="56"/>
      <c r="U68" s="56"/>
      <c r="V68" s="56"/>
      <c r="W68" s="56"/>
    </row>
    <row r="69" spans="1:23" ht="12">
      <c r="A69" s="33">
        <f t="shared" si="8"/>
        <v>270</v>
      </c>
      <c r="B69" s="34">
        <f t="shared" si="2"/>
        <v>124.19774020701536</v>
      </c>
      <c r="C69" s="35">
        <f t="shared" si="3"/>
        <v>124.19774020701536</v>
      </c>
      <c r="D69" s="34">
        <f t="shared" si="4"/>
        <v>37.25932206210461</v>
      </c>
      <c r="E69" s="35">
        <f t="shared" si="5"/>
        <v>37.25932206210461</v>
      </c>
      <c r="F69" s="34">
        <f t="shared" si="6"/>
        <v>62.1</v>
      </c>
      <c r="G69" s="35">
        <f t="shared" si="7"/>
        <v>62.1</v>
      </c>
      <c r="H69" s="33">
        <v>25</v>
      </c>
      <c r="I69" s="53">
        <f t="shared" si="10"/>
        <v>106.65667340059656</v>
      </c>
      <c r="J69" s="53">
        <f t="shared" si="0"/>
        <v>81.7701162737907</v>
      </c>
      <c r="K69" s="53">
        <f t="shared" si="11"/>
        <v>0.03</v>
      </c>
      <c r="L69" s="54">
        <f t="shared" si="9"/>
        <v>0.03</v>
      </c>
      <c r="P69" s="56"/>
      <c r="Q69" s="56"/>
      <c r="R69" s="56"/>
      <c r="S69" s="56"/>
      <c r="T69" s="56"/>
      <c r="U69" s="56"/>
      <c r="V69" s="56"/>
      <c r="W69" s="56"/>
    </row>
    <row r="70" spans="1:23" ht="12">
      <c r="A70" s="33">
        <f t="shared" si="8"/>
        <v>280</v>
      </c>
      <c r="B70" s="34">
        <f t="shared" si="2"/>
        <v>126.24701375124138</v>
      </c>
      <c r="C70" s="35">
        <f t="shared" si="3"/>
        <v>126.24701375124138</v>
      </c>
      <c r="D70" s="34">
        <f t="shared" si="4"/>
        <v>37.87410412537241</v>
      </c>
      <c r="E70" s="35">
        <f t="shared" si="5"/>
        <v>37.87410412537241</v>
      </c>
      <c r="F70" s="34">
        <f t="shared" si="6"/>
        <v>64.4</v>
      </c>
      <c r="G70" s="35">
        <f t="shared" si="7"/>
        <v>64.4</v>
      </c>
      <c r="H70" s="33">
        <v>26</v>
      </c>
      <c r="I70" s="53">
        <f t="shared" si="10"/>
        <v>106.65667340059656</v>
      </c>
      <c r="J70" s="53">
        <f t="shared" si="0"/>
        <v>81.7701162737907</v>
      </c>
      <c r="K70" s="53">
        <f t="shared" si="11"/>
        <v>0.03</v>
      </c>
      <c r="L70" s="54">
        <f t="shared" si="9"/>
        <v>0.03</v>
      </c>
      <c r="P70" s="56"/>
      <c r="Q70" s="55" t="s">
        <v>139</v>
      </c>
      <c r="R70" s="55" t="s">
        <v>140</v>
      </c>
      <c r="S70" s="56"/>
      <c r="T70" s="56"/>
      <c r="U70" s="56"/>
      <c r="V70" s="56"/>
      <c r="W70" s="56"/>
    </row>
    <row r="71" spans="1:23" ht="12">
      <c r="A71" s="33">
        <f t="shared" si="8"/>
        <v>290</v>
      </c>
      <c r="B71" s="34">
        <f t="shared" si="2"/>
        <v>128.2564157749453</v>
      </c>
      <c r="C71" s="35">
        <f t="shared" si="3"/>
        <v>128.2564157749453</v>
      </c>
      <c r="D71" s="34">
        <f t="shared" si="4"/>
        <v>38.47692473248359</v>
      </c>
      <c r="E71" s="35">
        <f t="shared" si="5"/>
        <v>38.47692473248359</v>
      </c>
      <c r="F71" s="34">
        <f t="shared" si="6"/>
        <v>66.7</v>
      </c>
      <c r="G71" s="35">
        <f t="shared" si="7"/>
        <v>66.7</v>
      </c>
      <c r="H71" s="33">
        <v>27</v>
      </c>
      <c r="I71" s="53">
        <f t="shared" si="10"/>
        <v>106.65667340059656</v>
      </c>
      <c r="J71" s="53">
        <f t="shared" si="0"/>
        <v>81.7701162737907</v>
      </c>
      <c r="K71" s="53">
        <f t="shared" si="11"/>
        <v>0.03</v>
      </c>
      <c r="L71" s="54">
        <f t="shared" si="9"/>
        <v>0.03</v>
      </c>
      <c r="P71" s="56"/>
      <c r="Q71" s="56"/>
      <c r="R71" s="55" t="s">
        <v>141</v>
      </c>
      <c r="S71" s="56"/>
      <c r="T71" s="56"/>
      <c r="U71" s="56"/>
      <c r="V71" s="56"/>
      <c r="W71" s="56"/>
    </row>
    <row r="72" spans="1:23" ht="12">
      <c r="A72" s="33">
        <f t="shared" si="8"/>
        <v>300</v>
      </c>
      <c r="B72" s="34">
        <f t="shared" si="2"/>
        <v>130.2280581041226</v>
      </c>
      <c r="C72" s="35">
        <f t="shared" si="3"/>
        <v>130.2280581041226</v>
      </c>
      <c r="D72" s="34">
        <f t="shared" si="4"/>
        <v>39.068417431236774</v>
      </c>
      <c r="E72" s="35">
        <f t="shared" si="5"/>
        <v>39.068417431236774</v>
      </c>
      <c r="F72" s="34">
        <f t="shared" si="6"/>
        <v>69</v>
      </c>
      <c r="G72" s="35">
        <f t="shared" si="7"/>
        <v>69</v>
      </c>
      <c r="H72" s="33">
        <v>28</v>
      </c>
      <c r="I72" s="53">
        <f t="shared" si="10"/>
        <v>106.65667340059656</v>
      </c>
      <c r="J72" s="53">
        <f t="shared" si="0"/>
        <v>81.7701162737907</v>
      </c>
      <c r="K72" s="53">
        <f t="shared" si="11"/>
        <v>0.03</v>
      </c>
      <c r="L72" s="54">
        <f t="shared" si="9"/>
        <v>0.03</v>
      </c>
      <c r="P72" s="56"/>
      <c r="Q72" s="56"/>
      <c r="R72" s="55" t="s">
        <v>137</v>
      </c>
      <c r="S72" s="56"/>
      <c r="T72" s="56"/>
      <c r="U72" s="56"/>
      <c r="V72" s="56"/>
      <c r="W72" s="56"/>
    </row>
    <row r="73" spans="8:23" ht="12">
      <c r="H73" s="33">
        <v>29</v>
      </c>
      <c r="I73" s="53">
        <f t="shared" si="10"/>
        <v>106.65667340059656</v>
      </c>
      <c r="J73" s="53">
        <f t="shared" si="0"/>
        <v>81.7701162737907</v>
      </c>
      <c r="K73" s="53">
        <f t="shared" si="11"/>
        <v>0.03</v>
      </c>
      <c r="L73" s="54">
        <f t="shared" si="9"/>
        <v>0.03</v>
      </c>
      <c r="P73" s="56"/>
      <c r="Q73" s="56"/>
      <c r="R73" s="55" t="s">
        <v>142</v>
      </c>
      <c r="S73" s="56"/>
      <c r="T73" s="56"/>
      <c r="U73" s="56"/>
      <c r="V73" s="56"/>
      <c r="W73" s="56"/>
    </row>
    <row r="74" spans="1:23" ht="12">
      <c r="A74" s="8" t="s">
        <v>143</v>
      </c>
      <c r="H74" s="33">
        <v>30</v>
      </c>
      <c r="I74" s="53">
        <f t="shared" si="10"/>
        <v>106.65667340059656</v>
      </c>
      <c r="J74" s="53">
        <f t="shared" si="0"/>
        <v>81.7701162737907</v>
      </c>
      <c r="K74" s="53">
        <f t="shared" si="11"/>
        <v>0.03</v>
      </c>
      <c r="L74" s="54">
        <f t="shared" si="9"/>
        <v>0.03</v>
      </c>
      <c r="P74" s="56"/>
      <c r="Q74" s="56"/>
      <c r="R74" s="55" t="s">
        <v>144</v>
      </c>
      <c r="S74" s="56"/>
      <c r="T74" s="56"/>
      <c r="U74" s="56"/>
      <c r="V74" s="56"/>
      <c r="W74" s="56"/>
    </row>
    <row r="75" spans="16:23" ht="12">
      <c r="P75" s="56"/>
      <c r="Q75" s="56"/>
      <c r="R75" s="56"/>
      <c r="S75" s="56"/>
      <c r="T75" s="56"/>
      <c r="U75" s="56"/>
      <c r="V75" s="56"/>
      <c r="W75" s="56"/>
    </row>
    <row r="76" spans="16:23" ht="12" hidden="1">
      <c r="P76" s="56"/>
      <c r="Q76" s="55" t="s">
        <v>145</v>
      </c>
      <c r="R76" s="55" t="s">
        <v>146</v>
      </c>
      <c r="S76" s="56"/>
      <c r="T76" s="56"/>
      <c r="U76" s="56"/>
      <c r="V76" s="56"/>
      <c r="W76" s="56"/>
    </row>
    <row r="77" spans="16:23" ht="12" hidden="1">
      <c r="P77" s="56"/>
      <c r="Q77" s="56"/>
      <c r="R77" s="55" t="s">
        <v>147</v>
      </c>
      <c r="S77" s="56"/>
      <c r="T77" s="56"/>
      <c r="U77" s="56"/>
      <c r="V77" s="56"/>
      <c r="W77" s="56"/>
    </row>
    <row r="78" spans="5:23" ht="12" hidden="1">
      <c r="E78" s="8" t="s">
        <v>148</v>
      </c>
      <c r="J78" s="8" t="s">
        <v>149</v>
      </c>
      <c r="P78" s="56"/>
      <c r="Q78" s="56"/>
      <c r="R78" s="55" t="s">
        <v>137</v>
      </c>
      <c r="S78" s="56"/>
      <c r="T78" s="56"/>
      <c r="U78" s="56"/>
      <c r="V78" s="56"/>
      <c r="W78" s="56"/>
    </row>
    <row r="79" spans="3:23" ht="12" hidden="1">
      <c r="C79" s="8" t="s">
        <v>150</v>
      </c>
      <c r="P79" s="56"/>
      <c r="Q79" s="56"/>
      <c r="R79" s="55" t="s">
        <v>151</v>
      </c>
      <c r="S79" s="56"/>
      <c r="T79" s="56"/>
      <c r="U79" s="56"/>
      <c r="V79" s="56"/>
      <c r="W79" s="56"/>
    </row>
    <row r="80" spans="16:23" ht="12" hidden="1">
      <c r="P80" s="56"/>
      <c r="Q80" s="56"/>
      <c r="R80" s="55" t="s">
        <v>127</v>
      </c>
      <c r="S80" s="56"/>
      <c r="T80" s="56"/>
      <c r="U80" s="56"/>
      <c r="V80" s="56"/>
      <c r="W80" s="56"/>
    </row>
    <row r="81" spans="16:23" ht="12" hidden="1">
      <c r="P81" s="56"/>
      <c r="Q81" s="56"/>
      <c r="R81" s="56"/>
      <c r="S81" s="56"/>
      <c r="T81" s="56"/>
      <c r="U81" s="56"/>
      <c r="V81" s="56"/>
      <c r="W81" s="56"/>
    </row>
    <row r="82" spans="4:23" ht="12" hidden="1">
      <c r="D82" s="8" t="s">
        <v>152</v>
      </c>
      <c r="I82" s="8" t="s">
        <v>153</v>
      </c>
      <c r="P82" s="56"/>
      <c r="Q82" s="55" t="s">
        <v>154</v>
      </c>
      <c r="R82" s="55" t="s">
        <v>155</v>
      </c>
      <c r="S82" s="56"/>
      <c r="T82" s="56"/>
      <c r="U82" s="56"/>
      <c r="V82" s="56"/>
      <c r="W82" s="56"/>
    </row>
    <row r="83" spans="16:23" ht="12" hidden="1">
      <c r="P83" s="56"/>
      <c r="Q83" s="56"/>
      <c r="R83" s="55" t="s">
        <v>156</v>
      </c>
      <c r="S83" s="56"/>
      <c r="T83" s="56"/>
      <c r="U83" s="56"/>
      <c r="V83" s="56"/>
      <c r="W83" s="56"/>
    </row>
    <row r="84" spans="16:23" ht="12" hidden="1">
      <c r="P84" s="56"/>
      <c r="Q84" s="56"/>
      <c r="R84" s="55" t="s">
        <v>137</v>
      </c>
      <c r="S84" s="56"/>
      <c r="T84" s="56"/>
      <c r="U84" s="56"/>
      <c r="V84" s="56"/>
      <c r="W84" s="56"/>
    </row>
    <row r="85" spans="1:23" ht="12" hidden="1">
      <c r="A85" s="8" t="s">
        <v>157</v>
      </c>
      <c r="G85" s="8" t="s">
        <v>158</v>
      </c>
      <c r="P85" s="56"/>
      <c r="Q85" s="56"/>
      <c r="R85" s="55" t="s">
        <v>159</v>
      </c>
      <c r="S85" s="56"/>
      <c r="T85" s="56"/>
      <c r="U85" s="56"/>
      <c r="V85" s="56"/>
      <c r="W85" s="56"/>
    </row>
    <row r="86" spans="8:23" ht="12" hidden="1">
      <c r="H86" s="8" t="s">
        <v>69</v>
      </c>
      <c r="P86" s="56"/>
      <c r="Q86" s="56"/>
      <c r="R86" s="55" t="s">
        <v>128</v>
      </c>
      <c r="S86" s="56"/>
      <c r="T86" s="56"/>
      <c r="U86" s="56"/>
      <c r="V86" s="56"/>
      <c r="W86" s="56"/>
    </row>
    <row r="87" spans="2:23" ht="12" hidden="1">
      <c r="B87" s="8" t="s">
        <v>160</v>
      </c>
      <c r="P87" s="56"/>
      <c r="Q87" s="56"/>
      <c r="R87" s="56"/>
      <c r="S87" s="56"/>
      <c r="T87" s="56"/>
      <c r="U87" s="56"/>
      <c r="V87" s="56"/>
      <c r="W87" s="56"/>
    </row>
    <row r="88" spans="16:23" ht="12" hidden="1">
      <c r="P88" s="56"/>
      <c r="Q88" s="55" t="s">
        <v>161</v>
      </c>
      <c r="R88" s="55" t="s">
        <v>162</v>
      </c>
      <c r="S88" s="56"/>
      <c r="T88" s="56"/>
      <c r="U88" s="56"/>
      <c r="V88" s="56"/>
      <c r="W88" s="56"/>
    </row>
    <row r="89" spans="16:23" ht="12" hidden="1">
      <c r="P89" s="56"/>
      <c r="Q89" s="56"/>
      <c r="R89" s="55" t="s">
        <v>163</v>
      </c>
      <c r="S89" s="56"/>
      <c r="T89" s="56"/>
      <c r="U89" s="56"/>
      <c r="V89" s="56"/>
      <c r="W89" s="56"/>
    </row>
    <row r="90" spans="5:23" ht="12" hidden="1">
      <c r="E90" s="8" t="s">
        <v>164</v>
      </c>
      <c r="P90" s="56"/>
      <c r="Q90" s="56"/>
      <c r="R90" s="55" t="s">
        <v>137</v>
      </c>
      <c r="S90" s="56"/>
      <c r="T90" s="56"/>
      <c r="U90" s="56"/>
      <c r="V90" s="56"/>
      <c r="W90" s="56"/>
    </row>
    <row r="91" spans="16:23" ht="12" hidden="1">
      <c r="P91" s="56"/>
      <c r="Q91" s="56"/>
      <c r="R91" s="55" t="s">
        <v>165</v>
      </c>
      <c r="S91" s="56"/>
      <c r="T91" s="56"/>
      <c r="U91" s="56"/>
      <c r="V91" s="56"/>
      <c r="W91" s="56"/>
    </row>
    <row r="92" spans="16:23" ht="12" hidden="1">
      <c r="P92" s="56"/>
      <c r="Q92" s="56"/>
      <c r="R92" s="55" t="s">
        <v>129</v>
      </c>
      <c r="S92" s="56"/>
      <c r="T92" s="56"/>
      <c r="U92" s="56"/>
      <c r="V92" s="56"/>
      <c r="W92" s="56"/>
    </row>
    <row r="93" spans="16:23" ht="12" hidden="1">
      <c r="P93" s="56"/>
      <c r="Q93" s="56"/>
      <c r="R93" s="56"/>
      <c r="S93" s="56"/>
      <c r="T93" s="56"/>
      <c r="U93" s="56"/>
      <c r="V93" s="56"/>
      <c r="W93" s="56"/>
    </row>
    <row r="94" spans="16:23" ht="12" hidden="1">
      <c r="P94" s="56"/>
      <c r="Q94" s="55" t="s">
        <v>166</v>
      </c>
      <c r="R94" s="55" t="s">
        <v>167</v>
      </c>
      <c r="S94" s="56"/>
      <c r="T94" s="56"/>
      <c r="U94" s="56"/>
      <c r="V94" s="56"/>
      <c r="W94" s="56"/>
    </row>
    <row r="95" spans="16:23" ht="12" hidden="1">
      <c r="P95" s="56"/>
      <c r="Q95" s="55" t="s">
        <v>168</v>
      </c>
      <c r="R95" s="55" t="s">
        <v>169</v>
      </c>
      <c r="S95" s="56"/>
      <c r="T95" s="56"/>
      <c r="U95" s="56"/>
      <c r="V95" s="56"/>
      <c r="W95" s="56"/>
    </row>
    <row r="96" spans="1:23" ht="12" hidden="1">
      <c r="A96" s="11" t="s">
        <v>170</v>
      </c>
      <c r="F96" s="8" t="s">
        <v>171</v>
      </c>
      <c r="P96" s="56"/>
      <c r="Q96" s="56"/>
      <c r="R96" s="55" t="s">
        <v>172</v>
      </c>
      <c r="S96" s="56"/>
      <c r="T96" s="56"/>
      <c r="U96" s="56"/>
      <c r="V96" s="56"/>
      <c r="W96" s="56"/>
    </row>
    <row r="97" spans="16:23" ht="12" hidden="1">
      <c r="P97" s="56"/>
      <c r="Q97" s="56"/>
      <c r="R97" s="55" t="s">
        <v>173</v>
      </c>
      <c r="S97" s="56"/>
      <c r="T97" s="56"/>
      <c r="U97" s="56"/>
      <c r="V97" s="56"/>
      <c r="W97" s="56"/>
    </row>
    <row r="98" spans="4:23" ht="12">
      <c r="D98" s="12"/>
      <c r="P98" s="56"/>
      <c r="Q98" s="56"/>
      <c r="R98" s="55" t="s">
        <v>115</v>
      </c>
      <c r="S98" s="56"/>
      <c r="T98" s="56"/>
      <c r="U98" s="56"/>
      <c r="V98" s="56"/>
      <c r="W98" s="56"/>
    </row>
    <row r="99" spans="16:23" ht="12">
      <c r="P99" s="56"/>
      <c r="Q99" s="56"/>
      <c r="R99" s="55" t="s">
        <v>12</v>
      </c>
      <c r="S99" s="56"/>
      <c r="T99" s="56"/>
      <c r="U99" s="56"/>
      <c r="V99" s="56"/>
      <c r="W99" s="56"/>
    </row>
    <row r="101" spans="16:20" ht="12">
      <c r="P101" s="56"/>
      <c r="Q101" s="55" t="s">
        <v>174</v>
      </c>
      <c r="R101" s="55" t="s">
        <v>175</v>
      </c>
      <c r="S101" s="55" t="s">
        <v>176</v>
      </c>
      <c r="T101" s="56"/>
    </row>
    <row r="102" spans="16:22" ht="12">
      <c r="P102" s="56"/>
      <c r="Q102" s="56"/>
      <c r="R102" s="55" t="s">
        <v>177</v>
      </c>
      <c r="S102" s="55" t="s">
        <v>177</v>
      </c>
      <c r="T102" s="55" t="s">
        <v>177</v>
      </c>
      <c r="U102" s="56"/>
      <c r="V102" s="56"/>
    </row>
    <row r="103" spans="1:22" ht="12">
      <c r="A103" s="11" t="s">
        <v>6</v>
      </c>
      <c r="P103" s="56"/>
      <c r="Q103" s="56"/>
      <c r="R103" s="56"/>
      <c r="S103" s="56"/>
      <c r="T103" s="56"/>
      <c r="U103" s="56"/>
      <c r="V103" s="56"/>
    </row>
    <row r="104" spans="1:20" ht="12">
      <c r="A104" s="10" t="s">
        <v>91</v>
      </c>
      <c r="B104" s="10" t="s">
        <v>91</v>
      </c>
      <c r="C104" s="10" t="s">
        <v>91</v>
      </c>
      <c r="D104" s="10" t="s">
        <v>91</v>
      </c>
      <c r="P104" s="56"/>
      <c r="Q104" s="55" t="s">
        <v>178</v>
      </c>
      <c r="R104" s="55" t="s">
        <v>103</v>
      </c>
      <c r="S104" s="55" t="s">
        <v>179</v>
      </c>
      <c r="T104" s="56"/>
    </row>
    <row r="105" spans="1:20" ht="12">
      <c r="A105" s="13" t="s">
        <v>180</v>
      </c>
      <c r="B105" s="14"/>
      <c r="C105" s="19" t="s">
        <v>181</v>
      </c>
      <c r="D105" s="19" t="s">
        <v>182</v>
      </c>
      <c r="P105" s="56"/>
      <c r="Q105" s="56"/>
      <c r="R105" s="55" t="s">
        <v>108</v>
      </c>
      <c r="S105" s="55" t="s">
        <v>183</v>
      </c>
      <c r="T105" s="56"/>
    </row>
    <row r="106" spans="1:20" ht="12">
      <c r="A106" s="15" t="s">
        <v>57</v>
      </c>
      <c r="B106" s="14"/>
      <c r="C106" s="36">
        <v>6</v>
      </c>
      <c r="D106" s="36">
        <v>14</v>
      </c>
      <c r="P106" s="56"/>
      <c r="Q106" s="56"/>
      <c r="R106" s="55" t="s">
        <v>38</v>
      </c>
      <c r="S106" s="55" t="s">
        <v>184</v>
      </c>
      <c r="T106" s="56"/>
    </row>
    <row r="107" spans="1:20" ht="12">
      <c r="A107" s="15" t="s">
        <v>59</v>
      </c>
      <c r="B107" s="14"/>
      <c r="C107" s="36">
        <v>0.15</v>
      </c>
      <c r="D107" s="36">
        <v>0.65</v>
      </c>
      <c r="P107" s="56"/>
      <c r="Q107" s="56"/>
      <c r="R107" s="55" t="s">
        <v>115</v>
      </c>
      <c r="S107" s="55" t="s">
        <v>185</v>
      </c>
      <c r="T107" s="56"/>
    </row>
    <row r="108" spans="1:20" ht="12">
      <c r="A108" s="15" t="s">
        <v>61</v>
      </c>
      <c r="B108" s="14"/>
      <c r="C108" s="36">
        <v>0.1</v>
      </c>
      <c r="D108" s="36">
        <v>0.3</v>
      </c>
      <c r="P108" s="56"/>
      <c r="Q108" s="56"/>
      <c r="R108" s="56"/>
      <c r="S108" s="56"/>
      <c r="T108" s="56"/>
    </row>
    <row r="109" spans="1:20" ht="12">
      <c r="A109" s="15" t="s">
        <v>63</v>
      </c>
      <c r="B109" s="14"/>
      <c r="C109" s="36">
        <v>0</v>
      </c>
      <c r="D109" s="36">
        <v>0.07</v>
      </c>
      <c r="F109" s="12"/>
      <c r="P109" s="56"/>
      <c r="Q109" s="55" t="s">
        <v>186</v>
      </c>
      <c r="R109" s="55" t="s">
        <v>187</v>
      </c>
      <c r="S109" s="56"/>
      <c r="T109" s="56"/>
    </row>
    <row r="110" spans="1:20" ht="12">
      <c r="A110" s="15" t="s">
        <v>65</v>
      </c>
      <c r="B110" s="37"/>
      <c r="C110" s="36">
        <v>0.1</v>
      </c>
      <c r="D110" s="36">
        <v>0.5</v>
      </c>
      <c r="F110" s="38"/>
      <c r="P110" s="56"/>
      <c r="Q110" s="56"/>
      <c r="R110" s="55" t="s">
        <v>188</v>
      </c>
      <c r="S110" s="56"/>
      <c r="T110" s="56"/>
    </row>
    <row r="111" spans="1:20" ht="12">
      <c r="A111" s="10" t="s">
        <v>4</v>
      </c>
      <c r="B111" s="10" t="s">
        <v>4</v>
      </c>
      <c r="C111" s="10" t="s">
        <v>4</v>
      </c>
      <c r="D111" s="10" t="s">
        <v>4</v>
      </c>
      <c r="E111" s="9"/>
      <c r="P111" s="56"/>
      <c r="Q111" s="56"/>
      <c r="R111" s="55" t="s">
        <v>189</v>
      </c>
      <c r="S111" s="56"/>
      <c r="T111" s="56"/>
    </row>
    <row r="112" spans="6:20" ht="12">
      <c r="F112" s="28"/>
      <c r="G112" s="27"/>
      <c r="H112" s="29"/>
      <c r="P112" s="56"/>
      <c r="Q112" s="56"/>
      <c r="R112" s="56"/>
      <c r="S112" s="56"/>
      <c r="T112" s="56"/>
    </row>
    <row r="115" spans="1:3" ht="12">
      <c r="A115" s="11" t="s">
        <v>190</v>
      </c>
      <c r="C115" s="6" t="s">
        <v>191</v>
      </c>
    </row>
    <row r="117" ht="12">
      <c r="A117" s="8" t="s">
        <v>192</v>
      </c>
    </row>
    <row r="118" ht="12">
      <c r="A118" s="8" t="s">
        <v>193</v>
      </c>
    </row>
    <row r="119" ht="12">
      <c r="A119" s="8" t="s">
        <v>194</v>
      </c>
    </row>
    <row r="120" ht="12">
      <c r="A120" s="8" t="s">
        <v>195</v>
      </c>
    </row>
    <row r="121" ht="12">
      <c r="A121" s="8" t="s">
        <v>196</v>
      </c>
    </row>
    <row r="122" ht="12">
      <c r="A122" s="8" t="s">
        <v>197</v>
      </c>
    </row>
    <row r="124" ht="12">
      <c r="A124" s="8" t="s">
        <v>198</v>
      </c>
    </row>
    <row r="125" ht="12">
      <c r="A125" s="8" t="s">
        <v>199</v>
      </c>
    </row>
    <row r="126" ht="12">
      <c r="A126" s="8" t="s">
        <v>200</v>
      </c>
    </row>
    <row r="128" ht="12">
      <c r="A128" s="8" t="s">
        <v>201</v>
      </c>
    </row>
    <row r="129" ht="12">
      <c r="A129" s="8" t="s">
        <v>202</v>
      </c>
    </row>
    <row r="130" ht="12">
      <c r="A130" s="8" t="s">
        <v>203</v>
      </c>
    </row>
    <row r="132" ht="12">
      <c r="A132" s="8" t="s">
        <v>204</v>
      </c>
    </row>
  </sheetData>
  <sheetProtection/>
  <printOptions/>
  <pageMargins left="0.75" right="0.75" top="1" bottom="1" header="0" footer="0"/>
  <pageSetup horizontalDpi="600" verticalDpi="600" orientation="portrait" r:id="rId1"/>
  <ignoredErrors>
    <ignoredError sqref="B31:C31 D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Luana</cp:lastModifiedBy>
  <dcterms:created xsi:type="dcterms:W3CDTF">2005-07-21T19:28:54Z</dcterms:created>
  <dcterms:modified xsi:type="dcterms:W3CDTF">2011-05-31T06:27:27Z</dcterms:modified>
  <cp:category/>
  <cp:version/>
  <cp:contentType/>
  <cp:contentStatus/>
</cp:coreProperties>
</file>